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行政\1.设备资产类\资产处置\2026年关于一批物资处置（深圳）\深圳资产处置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76" name="ID_CA4EE248A4944A81B3E32F5B1D004CA8"/>
        <xdr:cNvPicPr/>
      </xdr:nvPicPr>
      <xdr:blipFill>
        <a:blip r:embed="rId1" r:link="rId2"/>
        <a:stretch>
          <a:fillRect/>
        </a:stretch>
      </xdr:blipFill>
      <xdr:spPr>
        <a:xfrm>
          <a:off x="5483225" y="27581225"/>
          <a:ext cx="1080135" cy="7200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5" name="ID_57B9CF1A5064442A8AB722B199E242DD"/>
        <xdr:cNvPicPr/>
      </xdr:nvPicPr>
      <xdr:blipFill>
        <a:blip r:embed="rId3" r:link="rId2"/>
        <a:stretch>
          <a:fillRect/>
        </a:stretch>
      </xdr:blipFill>
      <xdr:spPr>
        <a:xfrm>
          <a:off x="5483225" y="267938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4" name="ID_A224CD82AED8487DB748E073F7F2F398"/>
        <xdr:cNvPicPr/>
      </xdr:nvPicPr>
      <xdr:blipFill>
        <a:blip r:embed="rId4" r:link="rId2"/>
        <a:stretch>
          <a:fillRect/>
        </a:stretch>
      </xdr:blipFill>
      <xdr:spPr>
        <a:xfrm>
          <a:off x="5483225" y="260064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3" name="ID_643F02D25ED84676A608432A2AE7F502"/>
        <xdr:cNvPicPr/>
      </xdr:nvPicPr>
      <xdr:blipFill>
        <a:blip r:embed="rId5" r:link="rId2"/>
        <a:stretch>
          <a:fillRect/>
        </a:stretch>
      </xdr:blipFill>
      <xdr:spPr>
        <a:xfrm>
          <a:off x="5483225" y="252190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2" name="ID_B067C91AA2274C1E86143C0B4F28C854"/>
        <xdr:cNvPicPr/>
      </xdr:nvPicPr>
      <xdr:blipFill>
        <a:blip r:embed="rId6" r:link="rId2"/>
        <a:stretch>
          <a:fillRect/>
        </a:stretch>
      </xdr:blipFill>
      <xdr:spPr>
        <a:xfrm>
          <a:off x="5483225" y="244316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1" name="ID_C7F6ECE5AD6A494591D386DF53879789"/>
        <xdr:cNvPicPr/>
      </xdr:nvPicPr>
      <xdr:blipFill>
        <a:blip r:embed="rId7" r:link="rId2"/>
        <a:stretch>
          <a:fillRect/>
        </a:stretch>
      </xdr:blipFill>
      <xdr:spPr>
        <a:xfrm>
          <a:off x="5483225" y="236442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0" name="ID_5E667F9B50274D1A880AE03FCED016D9"/>
        <xdr:cNvPicPr/>
      </xdr:nvPicPr>
      <xdr:blipFill>
        <a:blip r:embed="rId8" r:link="rId2"/>
        <a:stretch>
          <a:fillRect/>
        </a:stretch>
      </xdr:blipFill>
      <xdr:spPr>
        <a:xfrm>
          <a:off x="5483225" y="228568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9" name="ID_206C3A2A968C4A1483326CDB829ABFA7"/>
        <xdr:cNvPicPr/>
      </xdr:nvPicPr>
      <xdr:blipFill>
        <a:blip r:embed="rId9" r:link="rId2"/>
        <a:stretch>
          <a:fillRect/>
        </a:stretch>
      </xdr:blipFill>
      <xdr:spPr>
        <a:xfrm>
          <a:off x="5483225" y="220694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8" name="ID_BA75F51A08134F8AB8C7C1451B1A8181"/>
        <xdr:cNvPicPr/>
      </xdr:nvPicPr>
      <xdr:blipFill>
        <a:blip r:embed="rId10" r:link="rId2"/>
        <a:stretch>
          <a:fillRect/>
        </a:stretch>
      </xdr:blipFill>
      <xdr:spPr>
        <a:xfrm>
          <a:off x="5483225" y="212820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7" name="ID_44D72506A3C44F34AA418D2B37BD38A8"/>
        <xdr:cNvPicPr/>
      </xdr:nvPicPr>
      <xdr:blipFill>
        <a:blip r:embed="rId11" r:link="rId2"/>
        <a:stretch>
          <a:fillRect/>
        </a:stretch>
      </xdr:blipFill>
      <xdr:spPr>
        <a:xfrm>
          <a:off x="5483225" y="204946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6" name="ID_F4412672DD4A4C83B7EAEEFC83EA33EE"/>
        <xdr:cNvPicPr/>
      </xdr:nvPicPr>
      <xdr:blipFill>
        <a:blip r:embed="rId12" r:link="rId2"/>
        <a:stretch>
          <a:fillRect/>
        </a:stretch>
      </xdr:blipFill>
      <xdr:spPr>
        <a:xfrm>
          <a:off x="5483225" y="197072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5" name="ID_D2AB1823DF68432F9670A3A0BD2FC2D8"/>
        <xdr:cNvPicPr/>
      </xdr:nvPicPr>
      <xdr:blipFill>
        <a:blip r:embed="rId12" r:link="rId2"/>
        <a:stretch>
          <a:fillRect/>
        </a:stretch>
      </xdr:blipFill>
      <xdr:spPr>
        <a:xfrm>
          <a:off x="5483225" y="189198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4" name="ID_11CED640591440708702D4CBCC84F754"/>
        <xdr:cNvPicPr/>
      </xdr:nvPicPr>
      <xdr:blipFill>
        <a:blip r:embed="rId12" r:link="rId2"/>
        <a:stretch>
          <a:fillRect/>
        </a:stretch>
      </xdr:blipFill>
      <xdr:spPr>
        <a:xfrm>
          <a:off x="5483225" y="181324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3" name="ID_70DE0DCB4230421295F6717AF8E4FD07"/>
        <xdr:cNvPicPr/>
      </xdr:nvPicPr>
      <xdr:blipFill>
        <a:blip r:embed="rId12" r:link="rId2"/>
        <a:stretch>
          <a:fillRect/>
        </a:stretch>
      </xdr:blipFill>
      <xdr:spPr>
        <a:xfrm>
          <a:off x="5483225" y="173450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2" name="ID_8D78863BF00F47A68ECF07EF46AC15DC"/>
        <xdr:cNvPicPr/>
      </xdr:nvPicPr>
      <xdr:blipFill>
        <a:blip r:embed="rId12" r:link="rId2"/>
        <a:stretch>
          <a:fillRect/>
        </a:stretch>
      </xdr:blipFill>
      <xdr:spPr>
        <a:xfrm>
          <a:off x="5483225" y="165576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1" name="ID_12E111AF7DEB4D778766FC96CB023287"/>
        <xdr:cNvPicPr/>
      </xdr:nvPicPr>
      <xdr:blipFill>
        <a:blip r:embed="rId12" r:link="rId2"/>
        <a:stretch>
          <a:fillRect/>
        </a:stretch>
      </xdr:blipFill>
      <xdr:spPr>
        <a:xfrm>
          <a:off x="5483225" y="157702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0" name="ID_2D9B6DF2752D44298BE87E854050F6BE"/>
        <xdr:cNvPicPr/>
      </xdr:nvPicPr>
      <xdr:blipFill>
        <a:blip r:embed="rId12" r:link="rId2"/>
        <a:stretch>
          <a:fillRect/>
        </a:stretch>
      </xdr:blipFill>
      <xdr:spPr>
        <a:xfrm>
          <a:off x="5483225" y="149828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9" name="ID_94BA328DEAE04749812235D7714D5ACD"/>
        <xdr:cNvPicPr/>
      </xdr:nvPicPr>
      <xdr:blipFill>
        <a:blip r:embed="rId12" r:link="rId2"/>
        <a:stretch>
          <a:fillRect/>
        </a:stretch>
      </xdr:blipFill>
      <xdr:spPr>
        <a:xfrm>
          <a:off x="5483225" y="141954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8" name="ID_51A149FF97A64634B44FA55861762279"/>
        <xdr:cNvPicPr/>
      </xdr:nvPicPr>
      <xdr:blipFill>
        <a:blip r:embed="rId12" r:link="rId2"/>
        <a:stretch>
          <a:fillRect/>
        </a:stretch>
      </xdr:blipFill>
      <xdr:spPr>
        <a:xfrm>
          <a:off x="5483225" y="134080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7" name="ID_C08630EF15364EEBADAE3EE4D23AFD7B"/>
        <xdr:cNvPicPr/>
      </xdr:nvPicPr>
      <xdr:blipFill>
        <a:blip r:embed="rId12" r:link="rId2"/>
        <a:stretch>
          <a:fillRect/>
        </a:stretch>
      </xdr:blipFill>
      <xdr:spPr>
        <a:xfrm>
          <a:off x="5483225" y="126206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6" name="ID_83030A2AB9CF41E9972FD31759632D30"/>
        <xdr:cNvPicPr/>
      </xdr:nvPicPr>
      <xdr:blipFill>
        <a:blip r:embed="rId12" r:link="rId2"/>
        <a:stretch>
          <a:fillRect/>
        </a:stretch>
      </xdr:blipFill>
      <xdr:spPr>
        <a:xfrm>
          <a:off x="5483225" y="118332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5" name="ID_A6F4E4EDD6BD4A749FF51665F3B74D23"/>
        <xdr:cNvPicPr/>
      </xdr:nvPicPr>
      <xdr:blipFill>
        <a:blip r:embed="rId12" r:link="rId2"/>
        <a:stretch>
          <a:fillRect/>
        </a:stretch>
      </xdr:blipFill>
      <xdr:spPr>
        <a:xfrm>
          <a:off x="5483225" y="110458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4" name="ID_864534A83C954FEDAD96379DA6C2809A"/>
        <xdr:cNvPicPr/>
      </xdr:nvPicPr>
      <xdr:blipFill>
        <a:blip r:embed="rId12" r:link="rId2"/>
        <a:stretch>
          <a:fillRect/>
        </a:stretch>
      </xdr:blipFill>
      <xdr:spPr>
        <a:xfrm>
          <a:off x="5483225" y="102584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3" name="ID_D7F400A0128141CBA29816B9ABE13A8E"/>
        <xdr:cNvPicPr/>
      </xdr:nvPicPr>
      <xdr:blipFill>
        <a:blip r:embed="rId12" r:link="rId2"/>
        <a:stretch>
          <a:fillRect/>
        </a:stretch>
      </xdr:blipFill>
      <xdr:spPr>
        <a:xfrm>
          <a:off x="5483225" y="94710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2" name="ID_136F0CF71C1C4C9B90F8C3F0DFDEF2D7"/>
        <xdr:cNvPicPr/>
      </xdr:nvPicPr>
      <xdr:blipFill>
        <a:blip r:embed="rId13" r:link="rId2"/>
        <a:stretch>
          <a:fillRect/>
        </a:stretch>
      </xdr:blipFill>
      <xdr:spPr>
        <a:xfrm>
          <a:off x="5483225" y="86836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1" name="ID_3E93C4B9EFB14A7C8506E1740B6C056F"/>
        <xdr:cNvPicPr/>
      </xdr:nvPicPr>
      <xdr:blipFill>
        <a:blip r:embed="rId14" r:link="rId2"/>
        <a:stretch>
          <a:fillRect/>
        </a:stretch>
      </xdr:blipFill>
      <xdr:spPr>
        <a:xfrm>
          <a:off x="5483225" y="78962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0" name="ID_C7BC7FD355304997BB4E8655CF9E68B5"/>
        <xdr:cNvPicPr/>
      </xdr:nvPicPr>
      <xdr:blipFill>
        <a:blip r:embed="rId12" r:link="rId2"/>
        <a:stretch>
          <a:fillRect/>
        </a:stretch>
      </xdr:blipFill>
      <xdr:spPr>
        <a:xfrm>
          <a:off x="5483225" y="71088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7" name="ID_6A0CC548BA724134B4EAB6113B1E1D2F"/>
        <xdr:cNvPicPr/>
      </xdr:nvPicPr>
      <xdr:blipFill>
        <a:blip r:embed="rId15" r:link="rId2"/>
        <a:stretch>
          <a:fillRect/>
        </a:stretch>
      </xdr:blipFill>
      <xdr:spPr>
        <a:xfrm>
          <a:off x="5483225" y="768350"/>
          <a:ext cx="1080135" cy="7264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3" name="ID_6FE76CEFC6BE46EDBB7A6CE7F9661C72"/>
        <xdr:cNvPicPr/>
      </xdr:nvPicPr>
      <xdr:blipFill>
        <a:blip r:embed="rId15" r:link="rId2"/>
        <a:stretch>
          <a:fillRect/>
        </a:stretch>
      </xdr:blipFill>
      <xdr:spPr>
        <a:xfrm>
          <a:off x="5483225" y="1565275"/>
          <a:ext cx="1080135" cy="7200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4" name="ID_71C906EA20D4437CBCA764AE95208FCC"/>
        <xdr:cNvPicPr/>
      </xdr:nvPicPr>
      <xdr:blipFill>
        <a:blip r:embed="rId16" r:link="rId2"/>
        <a:stretch>
          <a:fillRect/>
        </a:stretch>
      </xdr:blipFill>
      <xdr:spPr>
        <a:xfrm>
          <a:off x="5483225" y="2359025"/>
          <a:ext cx="1080135" cy="7200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5" name="ID_60E6E024B7C245038B30D04E4CF58B2E"/>
        <xdr:cNvPicPr/>
      </xdr:nvPicPr>
      <xdr:blipFill>
        <a:blip r:embed="rId17" r:link="rId2"/>
        <a:stretch>
          <a:fillRect/>
        </a:stretch>
      </xdr:blipFill>
      <xdr:spPr>
        <a:xfrm>
          <a:off x="5483225" y="3152775"/>
          <a:ext cx="1080135" cy="7200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6" name="ID_56468B104DB74DD5A2ED9AC95F79BE84"/>
        <xdr:cNvPicPr/>
      </xdr:nvPicPr>
      <xdr:blipFill>
        <a:blip r:embed="rId12" r:link="rId2"/>
        <a:stretch>
          <a:fillRect/>
        </a:stretch>
      </xdr:blipFill>
      <xdr:spPr>
        <a:xfrm>
          <a:off x="5483225" y="3946525"/>
          <a:ext cx="1080135" cy="7200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7" name="ID_966E3EE982834AF6B36328463D430465"/>
        <xdr:cNvPicPr/>
      </xdr:nvPicPr>
      <xdr:blipFill>
        <a:blip r:embed="rId18" r:link="rId2"/>
        <a:stretch>
          <a:fillRect/>
        </a:stretch>
      </xdr:blipFill>
      <xdr:spPr>
        <a:xfrm>
          <a:off x="5483225" y="4740275"/>
          <a:ext cx="1080135" cy="72009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8" name="ID_079FE32043CB4EB389B3181CF4C27394"/>
        <xdr:cNvPicPr/>
      </xdr:nvPicPr>
      <xdr:blipFill>
        <a:blip r:embed="rId19" r:link="rId2"/>
        <a:stretch>
          <a:fillRect/>
        </a:stretch>
      </xdr:blipFill>
      <xdr:spPr>
        <a:xfrm>
          <a:off x="5483225" y="5534025"/>
          <a:ext cx="1080135" cy="7137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9" name="ID_3AC05DFD2857434A8A71B02AEF014743"/>
        <xdr:cNvPicPr/>
      </xdr:nvPicPr>
      <xdr:blipFill>
        <a:blip r:embed="rId20" r:link="rId2"/>
        <a:stretch>
          <a:fillRect/>
        </a:stretch>
      </xdr:blipFill>
      <xdr:spPr>
        <a:xfrm>
          <a:off x="5483225" y="6321425"/>
          <a:ext cx="1080135" cy="71374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<sst xmlns="http://schemas.openxmlformats.org/spreadsheetml/2006/main" count="183" uniqueCount="122">
  <si>
    <r>
      <rPr>
        <b/>
        <sz val="17"/>
        <color rgb="FF405060"/>
        <rFont val="SimSun"/>
        <charset val="134"/>
      </rPr>
      <t>四川九洲光电科技股份有限公司2026年闲置报废设备处置清单</t>
    </r>
  </si>
  <si>
    <r>
      <rPr>
        <sz val="8"/>
        <rFont val="SimSun"/>
        <charset val="134"/>
      </rPr>
      <t>序号</t>
    </r>
  </si>
  <si>
    <r>
      <rPr>
        <sz val="8"/>
        <rFont val="SimSun"/>
        <charset val="134"/>
      </rPr>
      <t>资产编</t>
    </r>
    <r>
      <rPr>
        <sz val="8"/>
        <color rgb="FF101030"/>
        <rFont val="SimSun"/>
        <charset val="134"/>
      </rPr>
      <t>码</t>
    </r>
  </si>
  <si>
    <r>
      <rPr>
        <sz val="8"/>
        <rFont val="SimSun"/>
        <charset val="134"/>
      </rPr>
      <t>资产名</t>
    </r>
    <r>
      <rPr>
        <sz val="8"/>
        <color rgb="FF102040"/>
        <rFont val="SimSun"/>
        <charset val="134"/>
      </rPr>
      <t>称</t>
    </r>
  </si>
  <si>
    <r>
      <rPr>
        <sz val="8"/>
        <color rgb="FF102030"/>
        <rFont val="SimSun"/>
        <charset val="134"/>
      </rPr>
      <t>数量</t>
    </r>
  </si>
  <si>
    <r>
      <rPr>
        <sz val="8"/>
        <color rgb="FF203050"/>
        <rFont val="SimSun"/>
        <charset val="134"/>
      </rPr>
      <t>资产状态</t>
    </r>
  </si>
  <si>
    <r>
      <rPr>
        <sz val="8"/>
        <rFont val="SimSun"/>
        <charset val="134"/>
      </rPr>
      <t>使用部门</t>
    </r>
  </si>
  <si>
    <r>
      <rPr>
        <sz val="8"/>
        <rFont val="SimSun"/>
        <charset val="134"/>
      </rPr>
      <t xml:space="preserve">存放
</t>
    </r>
    <r>
      <rPr>
        <sz val="8"/>
        <rFont val="SimSun"/>
        <charset val="134"/>
      </rPr>
      <t>位</t>
    </r>
    <r>
      <rPr>
        <sz val="8"/>
        <color rgb="FF000020"/>
        <rFont val="SimSun"/>
        <charset val="134"/>
      </rPr>
      <t>置</t>
    </r>
  </si>
  <si>
    <t>图片</t>
  </si>
  <si>
    <r>
      <rPr>
        <sz val="8"/>
        <color rgb="FF102050"/>
        <rFont val="SimSun"/>
        <charset val="134"/>
      </rPr>
      <t>JZ-20041</t>
    </r>
  </si>
  <si>
    <r>
      <rPr>
        <sz val="8"/>
        <color rgb="FF101030"/>
        <rFont val="SimSun"/>
        <charset val="134"/>
      </rPr>
      <t>电</t>
    </r>
    <r>
      <rPr>
        <sz val="8"/>
        <color rgb="FF001020"/>
        <rFont val="SimSun"/>
        <charset val="134"/>
      </rPr>
      <t>脑</t>
    </r>
  </si>
  <si>
    <t>损坏</t>
  </si>
  <si>
    <r>
      <rPr>
        <sz val="8"/>
        <color rgb="FF304050"/>
        <rFont val="SimSun"/>
        <charset val="134"/>
      </rPr>
      <t>深圳分公司</t>
    </r>
  </si>
  <si>
    <r>
      <rPr>
        <sz val="8"/>
        <color rgb="FF304060"/>
        <rFont val="SimSun"/>
        <charset val="134"/>
      </rPr>
      <t>八楼办公室</t>
    </r>
  </si>
  <si>
    <r>
      <rPr>
        <sz val="8"/>
        <color rgb="FF000020"/>
        <rFont val="SimSun"/>
        <charset val="134"/>
      </rPr>
      <t>JZ-20270</t>
    </r>
  </si>
  <si>
    <r>
      <rPr>
        <sz val="8"/>
        <color rgb="FF102030"/>
        <rFont val="SimSun"/>
        <charset val="134"/>
      </rPr>
      <t>联想电脑</t>
    </r>
  </si>
  <si>
    <r>
      <rPr>
        <sz val="8"/>
        <color rgb="FF202050"/>
        <rFont val="SimSun"/>
        <charset val="134"/>
      </rPr>
      <t>闲</t>
    </r>
    <r>
      <rPr>
        <sz val="8"/>
        <rFont val="SimSun"/>
        <charset val="134"/>
      </rPr>
      <t>置</t>
    </r>
  </si>
  <si>
    <r>
      <rPr>
        <sz val="8"/>
        <rFont val="SimSun"/>
        <charset val="134"/>
      </rPr>
      <t>深圳分公司</t>
    </r>
  </si>
  <si>
    <r>
      <rPr>
        <sz val="8"/>
        <rFont val="SimSun"/>
        <charset val="134"/>
      </rPr>
      <t>二楼网络机房</t>
    </r>
  </si>
  <si>
    <r>
      <rPr>
        <sz val="8"/>
        <color rgb="FF304050"/>
        <rFont val="SimSun"/>
        <charset val="134"/>
      </rPr>
      <t>J</t>
    </r>
    <r>
      <rPr>
        <sz val="8"/>
        <color rgb="FF001030"/>
        <rFont val="SimSun"/>
        <charset val="134"/>
      </rPr>
      <t>Z-50046</t>
    </r>
  </si>
  <si>
    <r>
      <rPr>
        <sz val="8"/>
        <color rgb="FF103050"/>
        <rFont val="SimSun"/>
        <charset val="134"/>
      </rPr>
      <t>台式机(电脑)</t>
    </r>
  </si>
  <si>
    <r>
      <rPr>
        <sz val="8"/>
        <color rgb="FF103060"/>
        <rFont val="SimSun"/>
        <charset val="134"/>
      </rPr>
      <t>闲</t>
    </r>
    <r>
      <rPr>
        <sz val="8"/>
        <rFont val="SimSun"/>
        <charset val="134"/>
      </rPr>
      <t>置</t>
    </r>
  </si>
  <si>
    <r>
      <rPr>
        <sz val="8"/>
        <color rgb="FF101030"/>
        <rFont val="SimSun"/>
        <charset val="134"/>
      </rPr>
      <t>深圳分公司</t>
    </r>
  </si>
  <si>
    <r>
      <rPr>
        <sz val="8"/>
        <color rgb="FF102040"/>
        <rFont val="SimSun"/>
        <charset val="134"/>
      </rPr>
      <t>二楼网络机房</t>
    </r>
  </si>
  <si>
    <r>
      <rPr>
        <sz val="8"/>
        <color rgb="FF001020"/>
        <rFont val="SimSun"/>
        <charset val="134"/>
      </rPr>
      <t>JZ-50047</t>
    </r>
  </si>
  <si>
    <r>
      <rPr>
        <sz val="8"/>
        <rFont val="SimSun"/>
        <charset val="134"/>
      </rPr>
      <t>台式机</t>
    </r>
    <r>
      <rPr>
        <sz val="8"/>
        <color rgb="FF000020"/>
        <rFont val="SimSun"/>
        <charset val="134"/>
      </rPr>
      <t>(电脑)</t>
    </r>
  </si>
  <si>
    <r>
      <rPr>
        <sz val="8"/>
        <color rgb="FF102040"/>
        <rFont val="SimSun"/>
        <charset val="134"/>
      </rPr>
      <t>闲</t>
    </r>
    <r>
      <rPr>
        <sz val="8"/>
        <color rgb="FF000020"/>
        <rFont val="SimSun"/>
        <charset val="134"/>
      </rPr>
      <t>置</t>
    </r>
  </si>
  <si>
    <r>
      <rPr>
        <sz val="8"/>
        <color rgb="FF001020"/>
        <rFont val="SimSun"/>
        <charset val="134"/>
      </rPr>
      <t>深圳分公司</t>
    </r>
  </si>
  <si>
    <r>
      <rPr>
        <sz val="8"/>
        <rFont val="SimSun"/>
        <charset val="134"/>
      </rPr>
      <t>JZ-50048</t>
    </r>
  </si>
  <si>
    <r>
      <rPr>
        <sz val="8"/>
        <color rgb="FF001020"/>
        <rFont val="SimSun"/>
        <charset val="134"/>
      </rPr>
      <t>台式机</t>
    </r>
    <r>
      <rPr>
        <sz val="8"/>
        <color rgb="FF102040"/>
        <rFont val="SimSun"/>
        <charset val="134"/>
      </rPr>
      <t>(电脑)</t>
    </r>
  </si>
  <si>
    <r>
      <rPr>
        <sz val="8"/>
        <color rgb="FF203060"/>
        <rFont val="SimSun"/>
        <charset val="134"/>
      </rPr>
      <t>闲</t>
    </r>
    <r>
      <rPr>
        <sz val="8"/>
        <color rgb="FF000020"/>
        <rFont val="SimSun"/>
        <charset val="134"/>
      </rPr>
      <t>置</t>
    </r>
  </si>
  <si>
    <r>
      <rPr>
        <sz val="8"/>
        <color rgb="FF202040"/>
        <rFont val="SimSun"/>
        <charset val="134"/>
      </rPr>
      <t>深圳分公司</t>
    </r>
  </si>
  <si>
    <r>
      <rPr>
        <sz val="8"/>
        <color rgb="FF101030"/>
        <rFont val="SimSun"/>
        <charset val="134"/>
      </rPr>
      <t>二楼网络机房</t>
    </r>
  </si>
  <si>
    <r>
      <rPr>
        <sz val="8"/>
        <rFont val="SimSun"/>
        <charset val="134"/>
      </rPr>
      <t>JZ-50049</t>
    </r>
  </si>
  <si>
    <r>
      <rPr>
        <sz val="8"/>
        <rFont val="SimSun"/>
        <charset val="134"/>
      </rPr>
      <t>台式机</t>
    </r>
    <r>
      <rPr>
        <sz val="8"/>
        <color rgb="FF102040"/>
        <rFont val="SimSun"/>
        <charset val="134"/>
      </rPr>
      <t>(电脑)</t>
    </r>
  </si>
  <si>
    <r>
      <rPr>
        <sz val="8"/>
        <color rgb="FF203050"/>
        <rFont val="SimSun"/>
        <charset val="134"/>
      </rPr>
      <t>闲</t>
    </r>
    <r>
      <rPr>
        <sz val="8"/>
        <color rgb="FF102040"/>
        <rFont val="SimSun"/>
        <charset val="134"/>
      </rPr>
      <t>置</t>
    </r>
  </si>
  <si>
    <r>
      <rPr>
        <sz val="8"/>
        <color rgb="FF203050"/>
        <rFont val="SimSun"/>
        <charset val="134"/>
      </rPr>
      <t>深圳分公司</t>
    </r>
  </si>
  <si>
    <r>
      <rPr>
        <sz val="8"/>
        <color rgb="FF203060"/>
        <rFont val="SimSun"/>
        <charset val="134"/>
      </rPr>
      <t>二楼网络机房</t>
    </r>
  </si>
  <si>
    <r>
      <rPr>
        <sz val="8"/>
        <color rgb="FF001020"/>
        <rFont val="SimSun"/>
        <charset val="134"/>
      </rPr>
      <t>JZ-50051</t>
    </r>
  </si>
  <si>
    <r>
      <rPr>
        <sz val="8"/>
        <color rgb="FF001020"/>
        <rFont val="SimSun"/>
        <charset val="134"/>
      </rPr>
      <t>台式机</t>
    </r>
    <r>
      <rPr>
        <sz val="8"/>
        <color rgb="FF203050"/>
        <rFont val="SimSun"/>
        <charset val="134"/>
      </rPr>
      <t>(电脑)</t>
    </r>
  </si>
  <si>
    <r>
      <rPr>
        <sz val="8"/>
        <color rgb="FF203060"/>
        <rFont val="SimSun"/>
        <charset val="134"/>
      </rPr>
      <t>闲</t>
    </r>
    <r>
      <rPr>
        <sz val="8"/>
        <color rgb="FF102040"/>
        <rFont val="SimSun"/>
        <charset val="134"/>
      </rPr>
      <t>置</t>
    </r>
  </si>
  <si>
    <r>
      <rPr>
        <sz val="8"/>
        <color rgb="FF102030"/>
        <rFont val="SimSun"/>
        <charset val="134"/>
      </rPr>
      <t>深圳分公司</t>
    </r>
  </si>
  <si>
    <r>
      <rPr>
        <sz val="8"/>
        <color rgb="FF102050"/>
        <rFont val="SimSun"/>
        <charset val="134"/>
      </rPr>
      <t>JZ-50074</t>
    </r>
  </si>
  <si>
    <r>
      <rPr>
        <sz val="8"/>
        <color rgb="FF304060"/>
        <rFont val="SimSun"/>
        <charset val="134"/>
      </rPr>
      <t>电脑DELL 390MT</t>
    </r>
  </si>
  <si>
    <r>
      <rPr>
        <sz val="8"/>
        <color rgb="FF204070"/>
        <rFont val="SimSun"/>
        <charset val="134"/>
      </rPr>
      <t>闲</t>
    </r>
    <r>
      <rPr>
        <sz val="8"/>
        <rFont val="SimSun"/>
        <charset val="134"/>
      </rPr>
      <t>置</t>
    </r>
  </si>
  <si>
    <r>
      <rPr>
        <sz val="8"/>
        <color rgb="FF203040"/>
        <rFont val="SimSun"/>
        <charset val="134"/>
      </rPr>
      <t>深圳分公司</t>
    </r>
  </si>
  <si>
    <r>
      <rPr>
        <sz val="8"/>
        <color rgb="FF102030"/>
        <rFont val="SimSun"/>
        <charset val="134"/>
      </rPr>
      <t>J</t>
    </r>
    <r>
      <rPr>
        <sz val="8"/>
        <rFont val="SimSun"/>
        <charset val="134"/>
      </rPr>
      <t>Z-50121</t>
    </r>
  </si>
  <si>
    <r>
      <rPr>
        <sz val="8"/>
        <color rgb="FF304060"/>
        <rFont val="SimSun"/>
        <charset val="134"/>
      </rPr>
      <t>台式电脑DELL 3010MT</t>
    </r>
  </si>
  <si>
    <r>
      <rPr>
        <sz val="8"/>
        <color rgb="FF000020"/>
        <rFont val="SimSun"/>
        <charset val="134"/>
      </rPr>
      <t>JZ-50138</t>
    </r>
  </si>
  <si>
    <r>
      <rPr>
        <sz val="8"/>
        <color rgb="FF304070"/>
        <rFont val="SimSun"/>
        <charset val="134"/>
      </rPr>
      <t>DELL</t>
    </r>
    <r>
      <rPr>
        <sz val="8"/>
        <color rgb="FF102030"/>
        <rFont val="SimSun"/>
        <charset val="134"/>
      </rPr>
      <t>台式机</t>
    </r>
  </si>
  <si>
    <r>
      <rPr>
        <sz val="8"/>
        <color rgb="FF203060"/>
        <rFont val="SimSun"/>
        <charset val="134"/>
      </rPr>
      <t>闲</t>
    </r>
    <r>
      <rPr>
        <sz val="8"/>
        <rFont val="SimSun"/>
        <charset val="134"/>
      </rPr>
      <t>置</t>
    </r>
  </si>
  <si>
    <r>
      <rPr>
        <sz val="8"/>
        <color rgb="FF203050"/>
        <rFont val="SimSun"/>
        <charset val="134"/>
      </rPr>
      <t>二楼网络机房</t>
    </r>
  </si>
  <si>
    <r>
      <rPr>
        <sz val="8"/>
        <color rgb="FF001020"/>
        <rFont val="SimSun"/>
        <charset val="134"/>
      </rPr>
      <t>JZ-50147</t>
    </r>
  </si>
  <si>
    <r>
      <rPr>
        <sz val="8"/>
        <color rgb="FF203060"/>
        <rFont val="SimSun"/>
        <charset val="134"/>
      </rPr>
      <t>DELL</t>
    </r>
    <r>
      <rPr>
        <sz val="8"/>
        <color rgb="FF001020"/>
        <rFont val="SimSun"/>
        <charset val="134"/>
      </rPr>
      <t>台式机</t>
    </r>
  </si>
  <si>
    <r>
      <rPr>
        <sz val="8"/>
        <rFont val="SimSun"/>
        <charset val="134"/>
      </rPr>
      <t>闲置</t>
    </r>
  </si>
  <si>
    <r>
      <rPr>
        <sz val="8"/>
        <rFont val="SimSun"/>
        <charset val="134"/>
      </rPr>
      <t>JZ-50163</t>
    </r>
  </si>
  <si>
    <r>
      <rPr>
        <sz val="8"/>
        <color rgb="FF102040"/>
        <rFont val="SimSun"/>
        <charset val="134"/>
      </rPr>
      <t>台</t>
    </r>
    <r>
      <rPr>
        <sz val="8"/>
        <color rgb="FF505070"/>
        <rFont val="SimSun"/>
        <charset val="134"/>
      </rPr>
      <t>式机</t>
    </r>
  </si>
  <si>
    <r>
      <rPr>
        <sz val="8"/>
        <rFont val="SimSun"/>
        <charset val="134"/>
      </rPr>
      <t>JZ-50186</t>
    </r>
  </si>
  <si>
    <r>
      <rPr>
        <sz val="8"/>
        <color rgb="FF202050"/>
        <rFont val="SimSun"/>
        <charset val="134"/>
      </rPr>
      <t>DELL</t>
    </r>
    <r>
      <rPr>
        <sz val="8"/>
        <rFont val="SimSun"/>
        <charset val="134"/>
      </rPr>
      <t>电脑</t>
    </r>
  </si>
  <si>
    <r>
      <rPr>
        <sz val="8"/>
        <color rgb="FF102040"/>
        <rFont val="SimSun"/>
        <charset val="134"/>
      </rPr>
      <t>闲</t>
    </r>
    <r>
      <rPr>
        <sz val="8"/>
        <rFont val="SimSun"/>
        <charset val="134"/>
      </rPr>
      <t>置</t>
    </r>
  </si>
  <si>
    <r>
      <rPr>
        <sz val="8"/>
        <rFont val="SimSun"/>
        <charset val="134"/>
      </rPr>
      <t>八楼办公室</t>
    </r>
  </si>
  <si>
    <r>
      <rPr>
        <sz val="8"/>
        <rFont val="SimSun"/>
        <charset val="134"/>
      </rPr>
      <t>JZ-50187</t>
    </r>
  </si>
  <si>
    <r>
      <rPr>
        <sz val="8"/>
        <color rgb="FF303060"/>
        <rFont val="SimSun"/>
        <charset val="134"/>
      </rPr>
      <t>DELL</t>
    </r>
    <r>
      <rPr>
        <sz val="8"/>
        <rFont val="SimSun"/>
        <charset val="134"/>
      </rPr>
      <t>电脑</t>
    </r>
  </si>
  <si>
    <r>
      <rPr>
        <sz val="8"/>
        <color rgb="FF001020"/>
        <rFont val="SimSun"/>
        <charset val="134"/>
      </rPr>
      <t>闲</t>
    </r>
    <r>
      <rPr>
        <sz val="8"/>
        <rFont val="SimSun"/>
        <charset val="134"/>
      </rPr>
      <t>置</t>
    </r>
  </si>
  <si>
    <r>
      <rPr>
        <sz val="8"/>
        <rFont val="SimSun"/>
        <charset val="134"/>
      </rPr>
      <t>JZ-50190</t>
    </r>
  </si>
  <si>
    <r>
      <rPr>
        <sz val="8"/>
        <color rgb="FF203050"/>
        <rFont val="SimSun"/>
        <charset val="134"/>
      </rPr>
      <t>DELL电脑</t>
    </r>
  </si>
  <si>
    <r>
      <rPr>
        <sz val="8"/>
        <color rgb="FF202040"/>
        <rFont val="SimSun"/>
        <charset val="134"/>
      </rPr>
      <t>二楼网络机房</t>
    </r>
  </si>
  <si>
    <r>
      <rPr>
        <sz val="8"/>
        <rFont val="SimSun"/>
        <charset val="134"/>
      </rPr>
      <t>JZ-50192</t>
    </r>
  </si>
  <si>
    <r>
      <rPr>
        <sz val="8"/>
        <rFont val="SimSun"/>
        <charset val="134"/>
      </rPr>
      <t>DELL电脑</t>
    </r>
  </si>
  <si>
    <r>
      <rPr>
        <sz val="8"/>
        <color rgb="FF303050"/>
        <rFont val="SimSun"/>
        <charset val="134"/>
      </rPr>
      <t>J</t>
    </r>
    <r>
      <rPr>
        <sz val="8"/>
        <color rgb="FF102030"/>
        <rFont val="SimSun"/>
        <charset val="134"/>
      </rPr>
      <t>Z-</t>
    </r>
    <r>
      <rPr>
        <sz val="8"/>
        <rFont val="SimSun"/>
        <charset val="134"/>
      </rPr>
      <t>10075</t>
    </r>
  </si>
  <si>
    <r>
      <rPr>
        <sz val="8"/>
        <color rgb="FF103040"/>
        <rFont val="SimSun"/>
        <charset val="134"/>
      </rPr>
      <t>显微镜</t>
    </r>
  </si>
  <si>
    <r>
      <rPr>
        <sz val="8"/>
        <color rgb="FF303060"/>
        <rFont val="SimSun"/>
        <charset val="134"/>
      </rPr>
      <t>闲</t>
    </r>
    <r>
      <rPr>
        <sz val="8"/>
        <rFont val="SimSun"/>
        <charset val="134"/>
      </rPr>
      <t>置</t>
    </r>
  </si>
  <si>
    <r>
      <rPr>
        <sz val="8"/>
        <color rgb="FF001020"/>
        <rFont val="SimSun"/>
        <charset val="134"/>
      </rPr>
      <t>一楼风机房货架</t>
    </r>
  </si>
  <si>
    <r>
      <rPr>
        <sz val="8"/>
        <color rgb="FF102050"/>
        <rFont val="SimSun"/>
        <charset val="134"/>
      </rPr>
      <t>JZ-10105</t>
    </r>
  </si>
  <si>
    <r>
      <rPr>
        <sz val="8"/>
        <rFont val="SimSun"/>
        <charset val="134"/>
      </rPr>
      <t>显微镜</t>
    </r>
  </si>
  <si>
    <r>
      <rPr>
        <sz val="8"/>
        <color rgb="FF102030"/>
        <rFont val="SimSun"/>
        <charset val="134"/>
      </rPr>
      <t>闲</t>
    </r>
    <r>
      <rPr>
        <sz val="8"/>
        <rFont val="SimSun"/>
        <charset val="134"/>
      </rPr>
      <t>置</t>
    </r>
  </si>
  <si>
    <r>
      <rPr>
        <sz val="8"/>
        <color rgb="FF203050"/>
        <rFont val="SimSun"/>
        <charset val="134"/>
      </rPr>
      <t>一楼风机房货架</t>
    </r>
  </si>
  <si>
    <r>
      <rPr>
        <sz val="8"/>
        <color rgb="FF001030"/>
        <rFont val="SimSun"/>
        <charset val="134"/>
      </rPr>
      <t>JZ-10786</t>
    </r>
  </si>
  <si>
    <r>
      <rPr>
        <sz val="8"/>
        <color rgb="FF103040"/>
        <rFont val="SimSun"/>
        <charset val="134"/>
      </rPr>
      <t>微电脑切</t>
    </r>
    <r>
      <rPr>
        <sz val="8"/>
        <rFont val="SimSun"/>
        <charset val="134"/>
      </rPr>
      <t>管机</t>
    </r>
  </si>
  <si>
    <r>
      <rPr>
        <sz val="8"/>
        <color rgb="FF203070"/>
        <rFont val="SimSun"/>
        <charset val="134"/>
      </rPr>
      <t>闲</t>
    </r>
    <r>
      <rPr>
        <sz val="8"/>
        <rFont val="SimSun"/>
        <charset val="134"/>
      </rPr>
      <t>置</t>
    </r>
  </si>
  <si>
    <r>
      <rPr>
        <sz val="8"/>
        <color rgb="FF304060"/>
        <rFont val="SimSun"/>
        <charset val="134"/>
      </rPr>
      <t>深圳分公司</t>
    </r>
  </si>
  <si>
    <r>
      <rPr>
        <sz val="8"/>
        <color rgb="FF103050"/>
        <rFont val="SimSun"/>
        <charset val="134"/>
      </rPr>
      <t xml:space="preserve">一楼风机房货架
</t>
    </r>
    <r>
      <rPr>
        <sz val="8"/>
        <color rgb="FF204060"/>
        <rFont val="SimSun"/>
        <charset val="134"/>
      </rPr>
      <t xml:space="preserve">(靠近风机一
</t>
    </r>
    <r>
      <rPr>
        <sz val="8"/>
        <color rgb="FF001020"/>
        <rFont val="SimSun"/>
        <charset val="134"/>
      </rPr>
      <t>侧</t>
    </r>
    <r>
      <rPr>
        <sz val="8"/>
        <color rgb="FF102050"/>
        <rFont val="SimSun"/>
        <charset val="134"/>
      </rPr>
      <t>)</t>
    </r>
  </si>
  <si>
    <r>
      <rPr>
        <sz val="8"/>
        <color rgb="FF101040"/>
        <rFont val="SimSun"/>
        <charset val="134"/>
      </rPr>
      <t>JZ-10845</t>
    </r>
  </si>
  <si>
    <r>
      <rPr>
        <sz val="8"/>
        <color rgb="FF204060"/>
        <rFont val="SimSun"/>
        <charset val="134"/>
      </rPr>
      <t>激光打标机</t>
    </r>
  </si>
  <si>
    <r>
      <rPr>
        <sz val="8"/>
        <color rgb="FF203050"/>
        <rFont val="SimSun"/>
        <charset val="134"/>
      </rPr>
      <t>八楼仓库</t>
    </r>
  </si>
  <si>
    <r>
      <rPr>
        <sz val="8"/>
        <rFont val="SimSun"/>
        <charset val="134"/>
      </rPr>
      <t>JZ-20096</t>
    </r>
  </si>
  <si>
    <r>
      <rPr>
        <sz val="8"/>
        <color rgb="FF203060"/>
        <rFont val="SimSun"/>
        <charset val="134"/>
      </rPr>
      <t>BNC头</t>
    </r>
  </si>
  <si>
    <r>
      <rPr>
        <sz val="8"/>
        <color rgb="FF203040"/>
        <rFont val="SimSun"/>
        <charset val="134"/>
      </rPr>
      <t>闲</t>
    </r>
    <r>
      <rPr>
        <sz val="8"/>
        <rFont val="SimSun"/>
        <charset val="134"/>
      </rPr>
      <t>置</t>
    </r>
  </si>
  <si>
    <r>
      <rPr>
        <sz val="8"/>
        <color rgb="FF102030"/>
        <rFont val="SimSun"/>
        <charset val="134"/>
      </rPr>
      <t>八楼李炯晖抽屉</t>
    </r>
  </si>
  <si>
    <r>
      <rPr>
        <sz val="8"/>
        <rFont val="SimSun"/>
        <charset val="134"/>
      </rPr>
      <t>JZ-20097</t>
    </r>
  </si>
  <si>
    <r>
      <rPr>
        <sz val="8"/>
        <rFont val="SimSun"/>
        <charset val="134"/>
      </rPr>
      <t>差分探头</t>
    </r>
  </si>
  <si>
    <r>
      <rPr>
        <sz val="8"/>
        <rFont val="SimSun"/>
        <charset val="134"/>
      </rPr>
      <t>一楼风机房货架</t>
    </r>
  </si>
  <si>
    <r>
      <rPr>
        <sz val="8"/>
        <color rgb="FF101030"/>
        <rFont val="SimSun"/>
        <charset val="134"/>
      </rPr>
      <t>JZ-20160</t>
    </r>
  </si>
  <si>
    <r>
      <rPr>
        <sz val="8"/>
        <color rgb="FF102030"/>
        <rFont val="SimSun"/>
        <charset val="134"/>
      </rPr>
      <t>电流探头</t>
    </r>
  </si>
  <si>
    <r>
      <rPr>
        <sz val="8"/>
        <color rgb="FF001020"/>
        <rFont val="SimSun"/>
        <charset val="134"/>
      </rPr>
      <t>八楼办公室抽屉</t>
    </r>
  </si>
  <si>
    <r>
      <rPr>
        <sz val="8"/>
        <rFont val="SimSun"/>
        <charset val="134"/>
      </rPr>
      <t>JZ-20397</t>
    </r>
  </si>
  <si>
    <r>
      <rPr>
        <sz val="8"/>
        <rFont val="SimSun"/>
        <charset val="134"/>
      </rPr>
      <t>高低温试验箱</t>
    </r>
  </si>
  <si>
    <r>
      <rPr>
        <sz val="8"/>
        <rFont val="SimSun"/>
        <charset val="134"/>
      </rPr>
      <t>八楼实验室</t>
    </r>
  </si>
  <si>
    <r>
      <rPr>
        <sz val="8"/>
        <rFont val="SimSun"/>
        <charset val="134"/>
      </rPr>
      <t>JZ-20552</t>
    </r>
  </si>
  <si>
    <r>
      <rPr>
        <sz val="8"/>
        <color rgb="FF202040"/>
        <rFont val="SimSun"/>
        <charset val="134"/>
      </rPr>
      <t>高度规</t>
    </r>
  </si>
  <si>
    <r>
      <rPr>
        <sz val="8"/>
        <color rgb="FF101030"/>
        <rFont val="SimSun"/>
        <charset val="134"/>
      </rPr>
      <t>一楼风机房地面</t>
    </r>
  </si>
  <si>
    <r>
      <rPr>
        <sz val="8"/>
        <rFont val="SimSun"/>
        <charset val="134"/>
      </rPr>
      <t>JZ-20161</t>
    </r>
  </si>
  <si>
    <r>
      <rPr>
        <sz val="8"/>
        <rFont val="SimSun"/>
        <charset val="134"/>
      </rPr>
      <t>台式万用</t>
    </r>
    <r>
      <rPr>
        <sz val="8"/>
        <color rgb="FF000020"/>
        <rFont val="SimSun"/>
        <charset val="134"/>
      </rPr>
      <t>表</t>
    </r>
  </si>
  <si>
    <r>
      <rPr>
        <sz val="8"/>
        <rFont val="SimSun"/>
        <charset val="134"/>
      </rPr>
      <t>JZZWO0047</t>
    </r>
  </si>
  <si>
    <r>
      <rPr>
        <sz val="8"/>
        <rFont val="SimSun"/>
        <charset val="134"/>
      </rPr>
      <t>数字显波器</t>
    </r>
  </si>
  <si>
    <r>
      <rPr>
        <sz val="8"/>
        <rFont val="SimSun"/>
        <charset val="134"/>
      </rPr>
      <t>JZZWO0048</t>
    </r>
  </si>
  <si>
    <r>
      <rPr>
        <sz val="8"/>
        <rFont val="SimSun"/>
        <charset val="134"/>
      </rPr>
      <t>高精度快速光谱辐射计</t>
    </r>
  </si>
  <si>
    <r>
      <rPr>
        <sz val="8"/>
        <color rgb="FF001020"/>
        <rFont val="SimSun"/>
        <charset val="134"/>
      </rPr>
      <t>JZZ</t>
    </r>
    <r>
      <rPr>
        <sz val="8"/>
        <rFont val="SimSun"/>
        <charset val="134"/>
      </rPr>
      <t>WO0053</t>
    </r>
  </si>
  <si>
    <r>
      <rPr>
        <sz val="8"/>
        <rFont val="SimSun"/>
        <charset val="134"/>
      </rPr>
      <t>电烙铁</t>
    </r>
  </si>
  <si>
    <r>
      <rPr>
        <sz val="8"/>
        <rFont val="SimSun"/>
        <charset val="134"/>
      </rPr>
      <t>直流电源</t>
    </r>
  </si>
  <si>
    <r>
      <rPr>
        <sz val="8"/>
        <rFont val="SimSun"/>
        <charset val="134"/>
      </rPr>
      <t>JZZWO0058</t>
    </r>
  </si>
  <si>
    <r>
      <rPr>
        <sz val="8"/>
        <rFont val="SimSun"/>
        <charset val="134"/>
      </rPr>
      <t>恒温电烙铁</t>
    </r>
  </si>
  <si>
    <r>
      <rPr>
        <sz val="8"/>
        <rFont val="SimSun"/>
        <charset val="134"/>
      </rPr>
      <t>JZZWO0059</t>
    </r>
  </si>
  <si>
    <r>
      <rPr>
        <sz val="8"/>
        <rFont val="SimSun"/>
        <charset val="134"/>
      </rPr>
      <t>西门子冰箱</t>
    </r>
  </si>
  <si>
    <r>
      <rPr>
        <sz val="8"/>
        <rFont val="SimSun"/>
        <charset val="134"/>
      </rPr>
      <t xml:space="preserve">一楼风机房靠近
</t>
    </r>
    <r>
      <rPr>
        <sz val="8"/>
        <rFont val="SimSun"/>
        <charset val="134"/>
      </rPr>
      <t>电箱一侧</t>
    </r>
  </si>
  <si>
    <r>
      <rPr>
        <sz val="8"/>
        <rFont val="SimSun"/>
        <charset val="134"/>
      </rPr>
      <t>JZZW0070</t>
    </r>
  </si>
  <si>
    <r>
      <rPr>
        <sz val="8"/>
        <rFont val="SimSun"/>
        <charset val="134"/>
      </rPr>
      <t>交流电源</t>
    </r>
  </si>
  <si>
    <r>
      <rPr>
        <sz val="8"/>
        <rFont val="SimSun"/>
        <charset val="134"/>
      </rPr>
      <t>八楼IQC房</t>
    </r>
  </si>
  <si>
    <r>
      <rPr>
        <sz val="8"/>
        <rFont val="SimSun"/>
        <charset val="134"/>
      </rPr>
      <t>JZZWO0066</t>
    </r>
  </si>
  <si>
    <r>
      <rPr>
        <sz val="8"/>
        <rFont val="SimSun"/>
        <charset val="134"/>
      </rPr>
      <t>数字电桥</t>
    </r>
  </si>
  <si>
    <r>
      <rPr>
        <sz val="8"/>
        <rFont val="SimSun"/>
        <charset val="134"/>
      </rPr>
      <t>JZZWO0067</t>
    </r>
  </si>
  <si>
    <r>
      <rPr>
        <sz val="8"/>
        <rFont val="SimSun"/>
        <charset val="134"/>
      </rPr>
      <t>灯头扭距仪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</si>
</sst>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53">
    <font>
      <sz val="11"/>
      <color rgb="FF000000"/>
      <name val="Arial"/>
      <charset val="204"/>
    </font>
    <font>
      <b/>
      <sz val="17"/>
      <color rgb="FF405060"/>
      <name val="SimSun"/>
      <charset val="134"/>
    </font>
    <font>
      <sz val="8"/>
      <color rgb="FF000000"/>
      <name val="SimSun"/>
      <charset val="134"/>
    </font>
    <font>
      <sz val="8"/>
      <color rgb="FF101030"/>
      <name val="SimSun"/>
      <charset val="134"/>
    </font>
    <font>
      <sz val="8"/>
      <color rgb="FF102040"/>
      <name val="SimSun"/>
      <charset val="134"/>
    </font>
    <font>
      <sz val="8"/>
      <color rgb="FF102030"/>
      <name val="SimSun"/>
      <charset val="134"/>
    </font>
    <font>
      <sz val="8"/>
      <color rgb="FF203050"/>
      <name val="SimSun"/>
      <charset val="134"/>
    </font>
    <font>
      <sz val="8"/>
      <color rgb="FF000020"/>
      <name val="SimSun"/>
      <charset val="134"/>
    </font>
    <font>
      <sz val="8"/>
      <color rgb="FF203040"/>
      <name val="SimSun"/>
      <charset val="134"/>
    </font>
    <font>
      <sz val="8"/>
      <color rgb="FF102050"/>
      <name val="SimSun"/>
      <charset val="134"/>
    </font>
    <font>
      <sz val="8"/>
      <color rgb="FF001020"/>
      <name val="SimSun"/>
      <charset val="134"/>
    </font>
    <font>
      <sz val="8"/>
      <color rgb="FF304050"/>
      <name val="SimSun"/>
      <charset val="134"/>
    </font>
    <font>
      <sz val="8"/>
      <color rgb="FF304060"/>
      <name val="SimSun"/>
      <charset val="134"/>
    </font>
    <font>
      <sz val="8"/>
      <color rgb="FF001030"/>
      <name val="SimSun"/>
      <charset val="134"/>
    </font>
    <font>
      <sz val="8"/>
      <color rgb="FF103050"/>
      <name val="SimSun"/>
      <charset val="134"/>
    </font>
    <font>
      <sz val="8"/>
      <color rgb="FF202050"/>
      <name val="SimSun"/>
      <charset val="134"/>
    </font>
    <font>
      <sz val="8"/>
      <color rgb="FF204040"/>
      <name val="SimSun"/>
      <charset val="134"/>
    </font>
    <font>
      <sz val="8"/>
      <color rgb="FF202040"/>
      <name val="SimSun"/>
      <charset val="134"/>
    </font>
    <font>
      <sz val="8"/>
      <color rgb="FF202070"/>
      <name val="SimSun"/>
      <charset val="134"/>
    </font>
    <font>
      <sz val="8"/>
      <color rgb="FF203060"/>
      <name val="SimSun"/>
      <charset val="134"/>
    </font>
    <font>
      <sz val="8"/>
      <color rgb="FF000030"/>
      <name val="SimSun"/>
      <charset val="134"/>
    </font>
    <font>
      <sz val="8"/>
      <color rgb="FF304070"/>
      <name val="SimSun"/>
      <charset val="134"/>
    </font>
    <font>
      <sz val="8"/>
      <color rgb="FF505070"/>
      <name val="SimSun"/>
      <charset val="134"/>
    </font>
    <font>
      <sz val="8"/>
      <color rgb="FF103040"/>
      <name val="SimSun"/>
      <charset val="134"/>
    </font>
    <font>
      <sz val="8"/>
      <color rgb="FF101040"/>
      <name val="SimSun"/>
      <charset val="134"/>
    </font>
    <font>
      <sz val="8"/>
      <color rgb="FF204060"/>
      <name val="SimSun"/>
      <charset val="134"/>
    </font>
    <font>
      <sz val="8"/>
      <color rgb="FF1000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SimSun"/>
      <charset val="134"/>
    </font>
    <font>
      <sz val="8"/>
      <color rgb="FF303060"/>
      <name val="SimSun"/>
      <charset val="134"/>
    </font>
    <font>
      <sz val="8"/>
      <color rgb="FF203070"/>
      <name val="SimSun"/>
      <charset val="134"/>
    </font>
    <font>
      <sz val="8"/>
      <color rgb="FF103060"/>
      <name val="SimSun"/>
      <charset val="134"/>
    </font>
    <font>
      <sz val="8"/>
      <color rgb="FF204070"/>
      <name val="SimSun"/>
      <charset val="134"/>
    </font>
    <font>
      <sz val="8"/>
      <color rgb="FF30305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7" fillId="0" borderId="0" applyFont="0" applyFill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2" borderId="2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7" fillId="4" borderId="6" applyNumberFormat="0" applyAlignment="0" applyProtection="0">
      <alignment vertical="center"/>
    </xf>
    <xf numFmtId="0" fontId="38" fillId="4" borderId="5" applyNumberFormat="0" applyAlignment="0" applyProtection="0">
      <alignment vertical="center"/>
    </xf>
    <xf numFmtId="0" fontId="39" fillId="5" borderId="7" applyNumberFormat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</cellStyleXfs>
  <cellXfs count="49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176" fontId="18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left" vertical="center" wrapText="1"/>
    </xf>
    <xf numFmtId="176" fontId="20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1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21" fillId="0" borderId="1" xfId="0" applyNumberFormat="1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176" fontId="24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2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8.png"/><Relationship Id="rId8" Type="http://schemas.openxmlformats.org/officeDocument/2006/relationships/image" Target="media/image7.png"/><Relationship Id="rId7" Type="http://schemas.openxmlformats.org/officeDocument/2006/relationships/image" Target="media/image6.png"/><Relationship Id="rId6" Type="http://schemas.openxmlformats.org/officeDocument/2006/relationships/image" Target="media/image5.png"/><Relationship Id="rId5" Type="http://schemas.openxmlformats.org/officeDocument/2006/relationships/image" Target="media/image4.png"/><Relationship Id="rId4" Type="http://schemas.openxmlformats.org/officeDocument/2006/relationships/image" Target="media/image3.png"/><Relationship Id="rId3" Type="http://schemas.openxmlformats.org/officeDocument/2006/relationships/image" Target="media/image2.png"/><Relationship Id="rId20" Type="http://schemas.openxmlformats.org/officeDocument/2006/relationships/image" Target="media/image19.png"/><Relationship Id="rId2" Type="http://schemas.openxmlformats.org/officeDocument/2006/relationships/image" Target="NULL" TargetMode="External"/><Relationship Id="rId19" Type="http://schemas.openxmlformats.org/officeDocument/2006/relationships/image" Target="media/image18.png"/><Relationship Id="rId18" Type="http://schemas.openxmlformats.org/officeDocument/2006/relationships/image" Target="media/image17.png"/><Relationship Id="rId17" Type="http://schemas.openxmlformats.org/officeDocument/2006/relationships/image" Target="media/image16.png"/><Relationship Id="rId16" Type="http://schemas.openxmlformats.org/officeDocument/2006/relationships/image" Target="media/image15.png"/><Relationship Id="rId15" Type="http://schemas.openxmlformats.org/officeDocument/2006/relationships/image" Target="media/image14.png"/><Relationship Id="rId14" Type="http://schemas.openxmlformats.org/officeDocument/2006/relationships/image" Target="media/image13.png"/><Relationship Id="rId13" Type="http://schemas.openxmlformats.org/officeDocument/2006/relationships/image" Target="media/image12.png"/><Relationship Id="rId12" Type="http://schemas.openxmlformats.org/officeDocument/2006/relationships/image" Target="media/image11.png"/><Relationship Id="rId11" Type="http://schemas.openxmlformats.org/officeDocument/2006/relationships/image" Target="media/image10.png"/><Relationship Id="rId10" Type="http://schemas.openxmlformats.org/officeDocument/2006/relationships/image" Target="media/image9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5"/>
  <sheetViews>
    <sheetView tabSelected="1" workbookViewId="0">
      <selection activeCell="X4" sqref="X4"/>
    </sheetView>
  </sheetViews>
  <sheetFormatPr defaultColWidth="9" defaultRowHeight="14.25"/>
  <cols>
    <col min="1" max="1" width="3.075" customWidth="1"/>
    <col min="2" max="2" width="3.58333333333333" customWidth="1"/>
    <col min="3" max="3" width="2.175" style="1" customWidth="1"/>
    <col min="4" max="4" width="6.91666666666667" style="1" customWidth="1"/>
    <col min="5" max="5" width="6.66666666666667" customWidth="1"/>
    <col min="6" max="6" width="3.475" customWidth="1"/>
    <col min="7" max="7" width="5" customWidth="1"/>
    <col min="8" max="8" width="3.075" customWidth="1"/>
    <col min="9" max="9" width="4.1" customWidth="1"/>
    <col min="10" max="10" width="1.95" customWidth="1"/>
    <col min="11" max="11" width="3.18333333333333" customWidth="1"/>
    <col min="12" max="12" width="3.35" customWidth="1"/>
    <col min="13" max="13" width="3.075" customWidth="1"/>
    <col min="14" max="14" width="1.05833333333333" customWidth="1"/>
    <col min="15" max="15" width="3.31666666666667" customWidth="1"/>
    <col min="16" max="16" width="6.91666666666667" customWidth="1"/>
    <col min="17" max="17" width="6.95" customWidth="1"/>
    <col min="18" max="18" width="3.925" customWidth="1"/>
    <col min="19" max="19" width="13.6666666666667" customWidth="1"/>
  </cols>
  <sheetData>
    <row r="1" ht="21.75" customHeight="1" spans="1:19">
      <c r="A1" s="2" t="s">
        <v>0</v>
      </c>
    </row>
    <row r="2" ht="37.75" customHeight="1" spans="1:19">
      <c r="A2" s="3" t="s">
        <v>1</v>
      </c>
      <c r="B2" s="4"/>
      <c r="C2" s="5" t="s">
        <v>2</v>
      </c>
      <c r="D2" s="4"/>
      <c r="E2" s="6" t="s">
        <v>3</v>
      </c>
      <c r="F2" s="4"/>
      <c r="G2" s="4"/>
      <c r="H2" s="7" t="s">
        <v>4</v>
      </c>
      <c r="I2" s="4"/>
      <c r="J2" s="8" t="s">
        <v>5</v>
      </c>
      <c r="K2" s="4"/>
      <c r="L2" s="4"/>
      <c r="M2" s="4"/>
      <c r="N2" s="4"/>
      <c r="O2" s="3" t="s">
        <v>6</v>
      </c>
      <c r="P2" s="4"/>
      <c r="Q2" s="9" t="s">
        <v>7</v>
      </c>
      <c r="R2" s="4"/>
      <c r="S2" s="10" t="s">
        <v>8</v>
      </c>
    </row>
    <row r="3" customFormat="1" ht="62" customHeight="1" spans="1:19">
      <c r="A3" s="11">
        <v>1</v>
      </c>
      <c r="B3" s="4"/>
      <c r="C3" s="12" t="s">
        <v>9</v>
      </c>
      <c r="D3" s="4"/>
      <c r="E3" s="13" t="s">
        <v>10</v>
      </c>
      <c r="F3" s="4"/>
      <c r="G3" s="4"/>
      <c r="H3" s="14">
        <v>1</v>
      </c>
      <c r="I3" s="4"/>
      <c r="J3" s="3" t="s">
        <v>11</v>
      </c>
      <c r="K3" s="4"/>
      <c r="L3" s="4"/>
      <c r="M3" s="4"/>
      <c r="N3" s="4"/>
      <c r="O3" s="15" t="s">
        <v>12</v>
      </c>
      <c r="P3" s="4"/>
      <c r="Q3" s="16" t="s">
        <v>13</v>
      </c>
      <c r="R3" s="17"/>
      <c r="S3" s="18" t="str">
        <f>_xlfn.DISPIMG("ID_56468B104DB74DD5A2ED9AC95F79BE84",1)</f>
        <v>=DISPIMG("ID_56468B104DB74DD5A2ED9AC95F79BE84",1)</v>
      </c>
    </row>
    <row r="4" customFormat="1" ht="62" customHeight="1" spans="1:19">
      <c r="A4" s="11">
        <v>2</v>
      </c>
      <c r="B4" s="4"/>
      <c r="C4" s="9" t="s">
        <v>14</v>
      </c>
      <c r="D4" s="4"/>
      <c r="E4" s="7" t="s">
        <v>15</v>
      </c>
      <c r="F4" s="4"/>
      <c r="G4" s="4"/>
      <c r="H4" s="11">
        <v>1</v>
      </c>
      <c r="I4" s="4"/>
      <c r="J4" s="3" t="s">
        <v>16</v>
      </c>
      <c r="K4" s="4"/>
      <c r="L4" s="4"/>
      <c r="M4" s="4"/>
      <c r="N4" s="4"/>
      <c r="O4" s="3" t="s">
        <v>17</v>
      </c>
      <c r="P4" s="4"/>
      <c r="Q4" s="19" t="s">
        <v>18</v>
      </c>
      <c r="R4" s="17"/>
      <c r="S4" s="19" t="str">
        <f>_xlfn.DISPIMG("ID_C7BC7FD355304997BB4E8655CF9E68B5",1)</f>
        <v>=DISPIMG("ID_C7BC7FD355304997BB4E8655CF9E68B5",1)</v>
      </c>
    </row>
    <row r="5" customFormat="1" ht="62" customHeight="1" spans="1:19">
      <c r="A5" s="11">
        <v>3</v>
      </c>
      <c r="B5" s="4"/>
      <c r="C5" s="20" t="s">
        <v>19</v>
      </c>
      <c r="D5" s="4"/>
      <c r="E5" s="21" t="s">
        <v>20</v>
      </c>
      <c r="F5" s="4"/>
      <c r="G5" s="4"/>
      <c r="H5" s="22">
        <v>1</v>
      </c>
      <c r="I5" s="4"/>
      <c r="J5" s="3" t="s">
        <v>21</v>
      </c>
      <c r="K5" s="4"/>
      <c r="L5" s="4"/>
      <c r="M5" s="4"/>
      <c r="N5" s="4"/>
      <c r="O5" s="5" t="s">
        <v>22</v>
      </c>
      <c r="P5" s="4"/>
      <c r="Q5" s="23" t="s">
        <v>23</v>
      </c>
      <c r="R5" s="17"/>
      <c r="S5" s="19" t="str">
        <f>_xlfn.DISPIMG("ID_D7F400A0128141CBA29816B9ABE13A8E",1)</f>
        <v>=DISPIMG("ID_D7F400A0128141CBA29816B9ABE13A8E",1)</v>
      </c>
    </row>
    <row r="6" customFormat="1" ht="62" customHeight="1" spans="1:19">
      <c r="A6" s="11">
        <v>4</v>
      </c>
      <c r="B6" s="4"/>
      <c r="C6" s="13" t="s">
        <v>24</v>
      </c>
      <c r="D6" s="4"/>
      <c r="E6" s="9" t="s">
        <v>25</v>
      </c>
      <c r="F6" s="4"/>
      <c r="G6" s="4"/>
      <c r="H6" s="11">
        <v>1</v>
      </c>
      <c r="I6" s="4"/>
      <c r="J6" s="9" t="s">
        <v>26</v>
      </c>
      <c r="K6" s="4"/>
      <c r="L6" s="4"/>
      <c r="M6" s="4"/>
      <c r="N6" s="4"/>
      <c r="O6" s="13" t="s">
        <v>27</v>
      </c>
      <c r="P6" s="4"/>
      <c r="Q6" s="19" t="s">
        <v>18</v>
      </c>
      <c r="R6" s="17"/>
      <c r="S6" s="19" t="str">
        <f>_xlfn.DISPIMG("ID_864534A83C954FEDAD96379DA6C2809A",1)</f>
        <v>=DISPIMG("ID_864534A83C954FEDAD96379DA6C2809A",1)</v>
      </c>
    </row>
    <row r="7" customFormat="1" ht="62" customHeight="1" spans="1:19">
      <c r="A7" s="11">
        <v>5</v>
      </c>
      <c r="B7" s="4"/>
      <c r="C7" s="3" t="s">
        <v>28</v>
      </c>
      <c r="D7" s="4"/>
      <c r="E7" s="6" t="s">
        <v>29</v>
      </c>
      <c r="F7" s="4"/>
      <c r="G7" s="4"/>
      <c r="H7" s="24">
        <v>1</v>
      </c>
      <c r="I7" s="4"/>
      <c r="J7" s="9" t="s">
        <v>30</v>
      </c>
      <c r="K7" s="4"/>
      <c r="L7" s="4"/>
      <c r="M7" s="4"/>
      <c r="N7" s="4"/>
      <c r="O7" s="25" t="s">
        <v>31</v>
      </c>
      <c r="P7" s="4"/>
      <c r="Q7" s="26" t="s">
        <v>32</v>
      </c>
      <c r="R7" s="17"/>
      <c r="S7" s="19" t="str">
        <f>_xlfn.DISPIMG("ID_A6F4E4EDD6BD4A749FF51665F3B74D23",1)</f>
        <v>=DISPIMG("ID_A6F4E4EDD6BD4A749FF51665F3B74D23",1)</v>
      </c>
    </row>
    <row r="8" customFormat="1" ht="62" customHeight="1" spans="1:19">
      <c r="A8" s="11">
        <v>6</v>
      </c>
      <c r="B8" s="4"/>
      <c r="C8" s="3" t="s">
        <v>33</v>
      </c>
      <c r="D8" s="4"/>
      <c r="E8" s="6" t="s">
        <v>34</v>
      </c>
      <c r="F8" s="4"/>
      <c r="G8" s="4"/>
      <c r="H8" s="27">
        <v>1</v>
      </c>
      <c r="I8" s="4"/>
      <c r="J8" s="6" t="s">
        <v>35</v>
      </c>
      <c r="K8" s="4"/>
      <c r="L8" s="4"/>
      <c r="M8" s="4"/>
      <c r="N8" s="4"/>
      <c r="O8" s="8" t="s">
        <v>36</v>
      </c>
      <c r="P8" s="4"/>
      <c r="Q8" s="28" t="s">
        <v>37</v>
      </c>
      <c r="R8" s="17"/>
      <c r="S8" s="19" t="str">
        <f>_xlfn.DISPIMG("ID_83030A2AB9CF41E9972FD31759632D30",1)</f>
        <v>=DISPIMG("ID_83030A2AB9CF41E9972FD31759632D30",1)</v>
      </c>
    </row>
    <row r="9" customFormat="1" ht="62" customHeight="1" spans="1:19">
      <c r="A9" s="11">
        <v>7</v>
      </c>
      <c r="B9" s="4"/>
      <c r="C9" s="13" t="s">
        <v>38</v>
      </c>
      <c r="D9" s="4"/>
      <c r="E9" s="8" t="s">
        <v>39</v>
      </c>
      <c r="F9" s="4"/>
      <c r="G9" s="4"/>
      <c r="H9" s="29">
        <v>1</v>
      </c>
      <c r="I9" s="4"/>
      <c r="J9" s="6" t="s">
        <v>40</v>
      </c>
      <c r="K9" s="4"/>
      <c r="L9" s="4"/>
      <c r="M9" s="4"/>
      <c r="N9" s="4"/>
      <c r="O9" s="7" t="s">
        <v>41</v>
      </c>
      <c r="P9" s="4"/>
      <c r="Q9" s="23" t="s">
        <v>23</v>
      </c>
      <c r="R9" s="17"/>
      <c r="S9" s="30" t="str">
        <f>_xlfn.DISPIMG("ID_C08630EF15364EEBADAE3EE4D23AFD7B",1)</f>
        <v>=DISPIMG("ID_C08630EF15364EEBADAE3EE4D23AFD7B",1)</v>
      </c>
    </row>
    <row r="10" customFormat="1" ht="62" customHeight="1" spans="1:19">
      <c r="A10" s="11">
        <v>8</v>
      </c>
      <c r="B10" s="4"/>
      <c r="C10" s="12" t="s">
        <v>42</v>
      </c>
      <c r="D10" s="4"/>
      <c r="E10" s="31" t="s">
        <v>43</v>
      </c>
      <c r="F10" s="4"/>
      <c r="G10" s="4"/>
      <c r="H10" s="32">
        <v>1</v>
      </c>
      <c r="I10" s="4"/>
      <c r="J10" s="3" t="s">
        <v>44</v>
      </c>
      <c r="K10" s="4"/>
      <c r="L10" s="4"/>
      <c r="M10" s="4"/>
      <c r="N10" s="4"/>
      <c r="O10" s="10" t="s">
        <v>45</v>
      </c>
      <c r="P10" s="4"/>
      <c r="Q10" s="16" t="s">
        <v>13</v>
      </c>
      <c r="R10" s="17"/>
      <c r="S10" s="19" t="str">
        <f>_xlfn.DISPIMG("ID_51A149FF97A64634B44FA55861762279",1)</f>
        <v>=DISPIMG("ID_51A149FF97A64634B44FA55861762279",1)</v>
      </c>
    </row>
    <row r="11" customFormat="1" ht="62" customHeight="1" spans="1:19">
      <c r="A11" s="11">
        <v>9</v>
      </c>
      <c r="B11" s="4"/>
      <c r="C11" s="3" t="s">
        <v>46</v>
      </c>
      <c r="D11" s="4"/>
      <c r="E11" s="31" t="s">
        <v>47</v>
      </c>
      <c r="F11" s="4"/>
      <c r="G11" s="4"/>
      <c r="H11" s="33">
        <v>1</v>
      </c>
      <c r="I11" s="4"/>
      <c r="J11" s="12" t="s">
        <v>11</v>
      </c>
      <c r="K11" s="4"/>
      <c r="L11" s="4"/>
      <c r="M11" s="4"/>
      <c r="N11" s="4"/>
      <c r="O11" s="8" t="s">
        <v>36</v>
      </c>
      <c r="P11" s="4"/>
      <c r="Q11" s="16" t="s">
        <v>13</v>
      </c>
      <c r="R11" s="17"/>
      <c r="S11" s="19" t="str">
        <f>_xlfn.DISPIMG("ID_94BA328DEAE04749812235D7714D5ACD",1)</f>
        <v>=DISPIMG("ID_94BA328DEAE04749812235D7714D5ACD",1)</v>
      </c>
    </row>
    <row r="12" customFormat="1" ht="62" customHeight="1" spans="1:19">
      <c r="A12" s="11">
        <v>10</v>
      </c>
      <c r="B12" s="4"/>
      <c r="C12" s="9" t="s">
        <v>48</v>
      </c>
      <c r="D12" s="4"/>
      <c r="E12" s="7" t="s">
        <v>49</v>
      </c>
      <c r="F12" s="4"/>
      <c r="G12" s="4"/>
      <c r="H12" s="34">
        <v>1</v>
      </c>
      <c r="I12" s="4"/>
      <c r="J12" s="3" t="s">
        <v>50</v>
      </c>
      <c r="K12" s="4"/>
      <c r="L12" s="4"/>
      <c r="M12" s="4"/>
      <c r="N12" s="4"/>
      <c r="O12" s="25" t="s">
        <v>31</v>
      </c>
      <c r="P12" s="4"/>
      <c r="Q12" s="35" t="s">
        <v>51</v>
      </c>
      <c r="R12" s="17"/>
      <c r="S12" s="19" t="str">
        <f>_xlfn.DISPIMG("ID_2D9B6DF2752D44298BE87E854050F6BE",1)</f>
        <v>=DISPIMG("ID_2D9B6DF2752D44298BE87E854050F6BE",1)</v>
      </c>
    </row>
    <row r="13" customFormat="1" ht="62" customHeight="1" spans="1:19">
      <c r="A13" s="11">
        <v>11</v>
      </c>
      <c r="B13" s="4"/>
      <c r="C13" s="13" t="s">
        <v>52</v>
      </c>
      <c r="D13" s="4"/>
      <c r="E13" s="13" t="s">
        <v>53</v>
      </c>
      <c r="F13" s="4"/>
      <c r="G13" s="4"/>
      <c r="H13" s="34">
        <v>1</v>
      </c>
      <c r="I13" s="4"/>
      <c r="J13" s="3" t="s">
        <v>54</v>
      </c>
      <c r="K13" s="4"/>
      <c r="L13" s="4"/>
      <c r="M13" s="4"/>
      <c r="N13" s="4"/>
      <c r="O13" s="3" t="s">
        <v>17</v>
      </c>
      <c r="P13" s="4"/>
      <c r="Q13" s="19" t="s">
        <v>18</v>
      </c>
      <c r="R13" s="17"/>
      <c r="S13" s="19" t="str">
        <f>_xlfn.DISPIMG("ID_12E111AF7DEB4D778766FC96CB023287",1)</f>
        <v>=DISPIMG("ID_12E111AF7DEB4D778766FC96CB023287",1)</v>
      </c>
    </row>
    <row r="14" customFormat="1" ht="62" customHeight="1" spans="1:19">
      <c r="A14" s="11">
        <v>12</v>
      </c>
      <c r="B14" s="4"/>
      <c r="C14" s="3" t="s">
        <v>55</v>
      </c>
      <c r="D14" s="4"/>
      <c r="E14" s="36" t="s">
        <v>56</v>
      </c>
      <c r="F14" s="4"/>
      <c r="G14" s="4"/>
      <c r="H14" s="32">
        <v>1</v>
      </c>
      <c r="I14" s="4"/>
      <c r="J14" s="10" t="s">
        <v>40</v>
      </c>
      <c r="K14" s="4"/>
      <c r="L14" s="4"/>
      <c r="M14" s="4"/>
      <c r="N14" s="4"/>
      <c r="O14" s="10" t="s">
        <v>45</v>
      </c>
      <c r="P14" s="4"/>
      <c r="Q14" s="23" t="s">
        <v>23</v>
      </c>
      <c r="R14" s="17"/>
      <c r="S14" s="19" t="str">
        <f>_xlfn.DISPIMG("ID_8D78863BF00F47A68ECF07EF46AC15DC",1)</f>
        <v>=DISPIMG("ID_8D78863BF00F47A68ECF07EF46AC15DC",1)</v>
      </c>
    </row>
    <row r="15" customFormat="1" ht="62" customHeight="1" spans="1:19">
      <c r="A15" s="11">
        <v>13</v>
      </c>
      <c r="B15" s="4"/>
      <c r="C15" s="3" t="s">
        <v>57</v>
      </c>
      <c r="D15" s="4"/>
      <c r="E15" s="3" t="s">
        <v>58</v>
      </c>
      <c r="F15" s="4"/>
      <c r="G15" s="4"/>
      <c r="H15" s="11">
        <v>1</v>
      </c>
      <c r="I15" s="4"/>
      <c r="J15" s="3" t="s">
        <v>59</v>
      </c>
      <c r="K15" s="4"/>
      <c r="L15" s="4"/>
      <c r="M15" s="4"/>
      <c r="N15" s="4"/>
      <c r="O15" s="3" t="s">
        <v>17</v>
      </c>
      <c r="P15" s="4"/>
      <c r="Q15" s="19" t="s">
        <v>60</v>
      </c>
      <c r="R15" s="17"/>
      <c r="S15" s="19" t="str">
        <f>_xlfn.DISPIMG("ID_70DE0DCB4230421295F6717AF8E4FD07",1)</f>
        <v>=DISPIMG("ID_70DE0DCB4230421295F6717AF8E4FD07",1)</v>
      </c>
    </row>
    <row r="16" customFormat="1" ht="62" customHeight="1" spans="1:19">
      <c r="A16" s="11">
        <v>14</v>
      </c>
      <c r="B16" s="4"/>
      <c r="C16" s="3" t="s">
        <v>61</v>
      </c>
      <c r="D16" s="4"/>
      <c r="E16" s="3" t="s">
        <v>62</v>
      </c>
      <c r="F16" s="4"/>
      <c r="G16" s="4"/>
      <c r="H16" s="11">
        <v>1</v>
      </c>
      <c r="I16" s="4"/>
      <c r="J16" s="3" t="s">
        <v>63</v>
      </c>
      <c r="K16" s="4"/>
      <c r="L16" s="4"/>
      <c r="M16" s="4"/>
      <c r="N16" s="4"/>
      <c r="O16" s="3" t="s">
        <v>17</v>
      </c>
      <c r="P16" s="4"/>
      <c r="Q16" s="19" t="s">
        <v>60</v>
      </c>
      <c r="R16" s="17"/>
      <c r="S16" s="19" t="str">
        <f>_xlfn.DISPIMG("ID_11CED640591440708702D4CBCC84F754",1)</f>
        <v>=DISPIMG("ID_11CED640591440708702D4CBCC84F754",1)</v>
      </c>
    </row>
    <row r="17" customFormat="1" ht="62" customHeight="1" spans="1:19">
      <c r="A17" s="11">
        <v>15</v>
      </c>
      <c r="B17" s="4"/>
      <c r="C17" s="3" t="s">
        <v>64</v>
      </c>
      <c r="D17" s="4"/>
      <c r="E17" s="8" t="s">
        <v>65</v>
      </c>
      <c r="F17" s="4"/>
      <c r="G17" s="4"/>
      <c r="H17" s="11">
        <v>1</v>
      </c>
      <c r="I17" s="4"/>
      <c r="J17" s="3" t="s">
        <v>16</v>
      </c>
      <c r="K17" s="4"/>
      <c r="L17" s="4"/>
      <c r="M17" s="4"/>
      <c r="N17" s="4"/>
      <c r="O17" s="3" t="s">
        <v>17</v>
      </c>
      <c r="P17" s="4"/>
      <c r="Q17" s="37" t="s">
        <v>66</v>
      </c>
      <c r="R17" s="17"/>
      <c r="S17" s="19" t="str">
        <f>_xlfn.DISPIMG("ID_D2AB1823DF68432F9670A3A0BD2FC2D8",1)</f>
        <v>=DISPIMG("ID_D2AB1823DF68432F9670A3A0BD2FC2D8",1)</v>
      </c>
    </row>
    <row r="18" customFormat="1" ht="62" customHeight="1" spans="1:19">
      <c r="A18" s="11">
        <v>16</v>
      </c>
      <c r="B18" s="4"/>
      <c r="C18" s="3" t="s">
        <v>67</v>
      </c>
      <c r="D18" s="4"/>
      <c r="E18" s="3" t="s">
        <v>68</v>
      </c>
      <c r="F18" s="4"/>
      <c r="G18" s="4"/>
      <c r="H18" s="11">
        <v>1</v>
      </c>
      <c r="I18" s="4"/>
      <c r="J18" s="3" t="s">
        <v>54</v>
      </c>
      <c r="K18" s="4"/>
      <c r="L18" s="4"/>
      <c r="M18" s="4"/>
      <c r="N18" s="4"/>
      <c r="O18" s="3" t="s">
        <v>17</v>
      </c>
      <c r="P18" s="4"/>
      <c r="Q18" s="19" t="s">
        <v>60</v>
      </c>
      <c r="R18" s="17"/>
      <c r="S18" s="19" t="str">
        <f>_xlfn.DISPIMG("ID_F4412672DD4A4C83B7EAEEFC83EA33EE",1)</f>
        <v>=DISPIMG("ID_F4412672DD4A4C83B7EAEEFC83EA33EE",1)</v>
      </c>
    </row>
    <row r="19" ht="62" customHeight="1" spans="1:19">
      <c r="A19" s="11">
        <v>17</v>
      </c>
      <c r="B19" s="4"/>
      <c r="C19" s="3" t="s">
        <v>69</v>
      </c>
      <c r="D19" s="4"/>
      <c r="E19" s="38" t="s">
        <v>70</v>
      </c>
      <c r="F19" s="4"/>
      <c r="G19" s="4"/>
      <c r="H19" s="39">
        <v>1</v>
      </c>
      <c r="I19" s="4"/>
      <c r="J19" s="3" t="s">
        <v>71</v>
      </c>
      <c r="K19" s="4"/>
      <c r="L19" s="4"/>
      <c r="M19" s="4"/>
      <c r="N19" s="4"/>
      <c r="O19" s="3" t="s">
        <v>17</v>
      </c>
      <c r="P19" s="4"/>
      <c r="Q19" s="40" t="s">
        <v>72</v>
      </c>
      <c r="R19" s="17"/>
      <c r="S19" s="37" t="str">
        <f>_xlfn.DISPIMG("ID_6A0CC548BA724134B4EAB6113B1E1D2F",1)</f>
        <v>=DISPIMG("ID_6A0CC548BA724134B4EAB6113B1E1D2F",1)</v>
      </c>
    </row>
    <row r="20" ht="62" customHeight="1" spans="1:19">
      <c r="A20" s="11">
        <v>18</v>
      </c>
      <c r="B20" s="4"/>
      <c r="C20" s="12" t="s">
        <v>73</v>
      </c>
      <c r="D20" s="4"/>
      <c r="E20" s="3" t="s">
        <v>74</v>
      </c>
      <c r="F20" s="4"/>
      <c r="G20" s="4"/>
      <c r="H20" s="11">
        <v>1</v>
      </c>
      <c r="I20" s="4"/>
      <c r="J20" s="3" t="s">
        <v>75</v>
      </c>
      <c r="K20" s="4"/>
      <c r="L20" s="4"/>
      <c r="M20" s="4"/>
      <c r="N20" s="4"/>
      <c r="O20" s="8" t="s">
        <v>36</v>
      </c>
      <c r="P20" s="4"/>
      <c r="Q20" s="35" t="s">
        <v>76</v>
      </c>
      <c r="R20" s="17"/>
      <c r="S20" s="40" t="str">
        <f>_xlfn.DISPIMG("ID_6FE76CEFC6BE46EDBB7A6CE7F9661C72",1)</f>
        <v>=DISPIMG("ID_6FE76CEFC6BE46EDBB7A6CE7F9661C72",1)</v>
      </c>
    </row>
    <row r="21" ht="62" customHeight="1" spans="1:19">
      <c r="A21" s="11">
        <v>19</v>
      </c>
      <c r="B21" s="4"/>
      <c r="C21" s="20" t="s">
        <v>77</v>
      </c>
      <c r="D21" s="4"/>
      <c r="E21" s="3" t="s">
        <v>78</v>
      </c>
      <c r="F21" s="4"/>
      <c r="G21" s="4"/>
      <c r="H21" s="22">
        <v>1</v>
      </c>
      <c r="I21" s="4"/>
      <c r="J21" s="3" t="s">
        <v>79</v>
      </c>
      <c r="K21" s="4"/>
      <c r="L21" s="4"/>
      <c r="M21" s="4"/>
      <c r="N21" s="4"/>
      <c r="O21" s="31" t="s">
        <v>80</v>
      </c>
      <c r="P21" s="4"/>
      <c r="Q21" s="41" t="s">
        <v>81</v>
      </c>
      <c r="R21" s="17"/>
      <c r="S21" s="19" t="str">
        <f>_xlfn.DISPIMG("ID_71C906EA20D4437CBCA764AE95208FCC",1)</f>
        <v>=DISPIMG("ID_71C906EA20D4437CBCA764AE95208FCC",1)</v>
      </c>
    </row>
    <row r="22" ht="62" customHeight="1" spans="1:19">
      <c r="A22" s="11">
        <v>20</v>
      </c>
      <c r="B22" s="4"/>
      <c r="C22" s="42" t="s">
        <v>82</v>
      </c>
      <c r="D22" s="4"/>
      <c r="E22" s="43" t="s">
        <v>83</v>
      </c>
      <c r="F22" s="4"/>
      <c r="G22" s="4"/>
      <c r="H22" s="14">
        <v>1</v>
      </c>
      <c r="I22" s="4"/>
      <c r="J22" s="5" t="s">
        <v>11</v>
      </c>
      <c r="K22" s="4"/>
      <c r="L22" s="4"/>
      <c r="M22" s="4"/>
      <c r="N22" s="4"/>
      <c r="O22" s="31" t="s">
        <v>80</v>
      </c>
      <c r="P22" s="4"/>
      <c r="Q22" s="35" t="s">
        <v>84</v>
      </c>
      <c r="R22" s="17"/>
      <c r="S22" s="19" t="str">
        <f>_xlfn.DISPIMG("ID_60E6E024B7C245038B30D04E4CF58B2E",1)</f>
        <v>=DISPIMG("ID_60E6E024B7C245038B30D04E4CF58B2E",1)</v>
      </c>
    </row>
    <row r="23" ht="62" customHeight="1" spans="1:19">
      <c r="A23" s="11">
        <v>21</v>
      </c>
      <c r="B23" s="4"/>
      <c r="C23" s="3" t="s">
        <v>85</v>
      </c>
      <c r="D23" s="4"/>
      <c r="E23" s="44" t="s">
        <v>86</v>
      </c>
      <c r="F23" s="4"/>
      <c r="G23" s="4"/>
      <c r="H23" s="45">
        <v>2</v>
      </c>
      <c r="I23" s="4"/>
      <c r="J23" s="3" t="s">
        <v>87</v>
      </c>
      <c r="K23" s="4"/>
      <c r="L23" s="4"/>
      <c r="M23" s="4"/>
      <c r="N23" s="4"/>
      <c r="O23" s="10" t="s">
        <v>45</v>
      </c>
      <c r="P23" s="4"/>
      <c r="Q23" s="18" t="s">
        <v>88</v>
      </c>
      <c r="R23" s="17"/>
      <c r="S23" s="19" t="str">
        <f>_xlfn.DISPIMG("ID_966E3EE982834AF6B36328463D430465",1)</f>
        <v>=DISPIMG("ID_966E3EE982834AF6B36328463D430465",1)</v>
      </c>
    </row>
    <row r="24" ht="62" customHeight="1" spans="1:19">
      <c r="A24" s="11">
        <v>22</v>
      </c>
      <c r="B24" s="4"/>
      <c r="C24" s="3" t="s">
        <v>89</v>
      </c>
      <c r="D24" s="4"/>
      <c r="E24" s="3" t="s">
        <v>90</v>
      </c>
      <c r="F24" s="4"/>
      <c r="G24" s="4"/>
      <c r="H24" s="11">
        <v>1</v>
      </c>
      <c r="I24" s="4"/>
      <c r="J24" s="3" t="s">
        <v>11</v>
      </c>
      <c r="K24" s="4"/>
      <c r="L24" s="4"/>
      <c r="M24" s="4"/>
      <c r="N24" s="4"/>
      <c r="O24" s="3" t="s">
        <v>17</v>
      </c>
      <c r="P24" s="4"/>
      <c r="Q24" s="19" t="s">
        <v>91</v>
      </c>
      <c r="R24" s="17"/>
      <c r="S24" s="19" t="str">
        <f>_xlfn.DISPIMG("ID_079FE32043CB4EB389B3181CF4C27394",1)</f>
        <v>=DISPIMG("ID_079FE32043CB4EB389B3181CF4C27394",1)</v>
      </c>
    </row>
    <row r="25" ht="62" customHeight="1" spans="1:19">
      <c r="A25" s="11">
        <v>23</v>
      </c>
      <c r="B25" s="4"/>
      <c r="C25" s="5" t="s">
        <v>92</v>
      </c>
      <c r="D25" s="4"/>
      <c r="E25" s="7" t="s">
        <v>93</v>
      </c>
      <c r="F25" s="4"/>
      <c r="G25" s="4"/>
      <c r="H25" s="46">
        <v>1</v>
      </c>
      <c r="I25" s="4"/>
      <c r="J25" s="6" t="s">
        <v>11</v>
      </c>
      <c r="K25" s="4"/>
      <c r="L25" s="4"/>
      <c r="M25" s="4"/>
      <c r="N25" s="4"/>
      <c r="O25" s="25" t="s">
        <v>31</v>
      </c>
      <c r="P25" s="4"/>
      <c r="Q25" s="40" t="s">
        <v>94</v>
      </c>
      <c r="R25" s="17"/>
      <c r="S25" s="19" t="str">
        <f>_xlfn.DISPIMG("ID_3AC05DFD2857434A8A71B02AEF014743",1)</f>
        <v>=DISPIMG("ID_3AC05DFD2857434A8A71B02AEF014743",1)</v>
      </c>
    </row>
    <row r="26" ht="62" customHeight="1" spans="1:19">
      <c r="A26" s="11">
        <v>24</v>
      </c>
      <c r="B26" s="4"/>
      <c r="C26" s="3" t="s">
        <v>95</v>
      </c>
      <c r="D26" s="4"/>
      <c r="E26" s="3" t="s">
        <v>96</v>
      </c>
      <c r="F26" s="4"/>
      <c r="G26" s="4"/>
      <c r="H26" s="22">
        <v>1</v>
      </c>
      <c r="I26" s="4"/>
      <c r="J26" s="3" t="s">
        <v>11</v>
      </c>
      <c r="K26" s="4"/>
      <c r="L26" s="4"/>
      <c r="M26" s="4"/>
      <c r="N26" s="4"/>
      <c r="O26" s="3" t="s">
        <v>17</v>
      </c>
      <c r="P26" s="4"/>
      <c r="Q26" s="19" t="s">
        <v>97</v>
      </c>
      <c r="R26" s="17"/>
      <c r="S26" s="19" t="str">
        <f>_xlfn.DISPIMG("ID_3E93C4B9EFB14A7C8506E1740B6C056F",1)</f>
        <v>=DISPIMG("ID_3E93C4B9EFB14A7C8506E1740B6C056F",1)</v>
      </c>
    </row>
    <row r="27" ht="62" customHeight="1" spans="1:19">
      <c r="A27" s="11">
        <v>25</v>
      </c>
      <c r="B27" s="4"/>
      <c r="C27" s="3" t="s">
        <v>98</v>
      </c>
      <c r="D27" s="4"/>
      <c r="E27" s="25" t="s">
        <v>99</v>
      </c>
      <c r="F27" s="4"/>
      <c r="G27" s="4"/>
      <c r="H27" s="11">
        <v>1</v>
      </c>
      <c r="I27" s="4"/>
      <c r="J27" s="3" t="s">
        <v>11</v>
      </c>
      <c r="K27" s="4"/>
      <c r="L27" s="4"/>
      <c r="M27" s="4"/>
      <c r="N27" s="4"/>
      <c r="O27" s="3" t="s">
        <v>17</v>
      </c>
      <c r="P27" s="4"/>
      <c r="Q27" s="26" t="s">
        <v>100</v>
      </c>
      <c r="R27" s="17"/>
      <c r="S27" s="19" t="str">
        <f>_xlfn.DISPIMG("ID_136F0CF71C1C4C9B90F8C3F0DFDEF2D7",1)</f>
        <v>=DISPIMG("ID_136F0CF71C1C4C9B90F8C3F0DFDEF2D7",1)</v>
      </c>
    </row>
    <row r="28" ht="62" customHeight="1" spans="1:19">
      <c r="A28" s="11">
        <v>26</v>
      </c>
      <c r="B28" s="4"/>
      <c r="C28" s="3" t="s">
        <v>101</v>
      </c>
      <c r="D28" s="4"/>
      <c r="E28" s="9" t="s">
        <v>102</v>
      </c>
      <c r="F28" s="4"/>
      <c r="G28" s="4"/>
      <c r="H28" s="11">
        <v>2</v>
      </c>
      <c r="I28" s="4"/>
      <c r="J28" s="3" t="s">
        <v>11</v>
      </c>
      <c r="K28" s="4"/>
      <c r="L28" s="4"/>
      <c r="M28" s="4"/>
      <c r="N28" s="4"/>
      <c r="O28" s="3" t="s">
        <v>17</v>
      </c>
      <c r="P28" s="4"/>
      <c r="Q28" s="19" t="s">
        <v>91</v>
      </c>
      <c r="R28" s="17"/>
      <c r="S28" s="19" t="str">
        <f>_xlfn.DISPIMG("ID_44D72506A3C44F34AA418D2B37BD38A8",1)</f>
        <v>=DISPIMG("ID_44D72506A3C44F34AA418D2B37BD38A8",1)</v>
      </c>
    </row>
    <row r="29" ht="62" customHeight="1" spans="1:19">
      <c r="A29" s="11">
        <v>27</v>
      </c>
      <c r="B29" s="4"/>
      <c r="C29" s="3" t="s">
        <v>103</v>
      </c>
      <c r="D29" s="4"/>
      <c r="E29" s="3" t="s">
        <v>104</v>
      </c>
      <c r="F29" s="4"/>
      <c r="G29" s="4"/>
      <c r="H29" s="11">
        <v>1</v>
      </c>
      <c r="I29" s="4"/>
      <c r="J29" s="3" t="s">
        <v>11</v>
      </c>
      <c r="K29" s="4"/>
      <c r="L29" s="4"/>
      <c r="M29" s="4"/>
      <c r="N29" s="4"/>
      <c r="O29" s="3" t="s">
        <v>17</v>
      </c>
      <c r="P29" s="4"/>
      <c r="Q29" s="19" t="s">
        <v>91</v>
      </c>
      <c r="R29" s="17"/>
      <c r="S29" s="19" t="str">
        <f>_xlfn.DISPIMG("ID_BA75F51A08134F8AB8C7C1451B1A8181",1)</f>
        <v>=DISPIMG("ID_BA75F51A08134F8AB8C7C1451B1A8181",1)</v>
      </c>
    </row>
    <row r="30" ht="62" customHeight="1" spans="1:19">
      <c r="A30" s="11">
        <v>28</v>
      </c>
      <c r="B30" s="4"/>
      <c r="C30" s="3" t="s">
        <v>105</v>
      </c>
      <c r="D30" s="4"/>
      <c r="E30" s="3" t="s">
        <v>106</v>
      </c>
      <c r="F30" s="4"/>
      <c r="G30" s="4"/>
      <c r="H30" s="47">
        <v>1</v>
      </c>
      <c r="I30" s="4"/>
      <c r="J30" s="3" t="s">
        <v>11</v>
      </c>
      <c r="K30" s="4"/>
      <c r="L30" s="4"/>
      <c r="M30" s="4"/>
      <c r="N30" s="4"/>
      <c r="O30" s="3" t="s">
        <v>17</v>
      </c>
      <c r="P30" s="4"/>
      <c r="Q30" s="19" t="s">
        <v>91</v>
      </c>
      <c r="R30" s="17"/>
      <c r="S30" s="19" t="str">
        <f>_xlfn.DISPIMG("ID_206C3A2A968C4A1483326CDB829ABFA7",1)</f>
        <v>=DISPIMG("ID_206C3A2A968C4A1483326CDB829ABFA7",1)</v>
      </c>
    </row>
    <row r="31" ht="62" customHeight="1" spans="1:19">
      <c r="A31" s="11">
        <v>29</v>
      </c>
      <c r="B31" s="4"/>
      <c r="C31" s="3" t="s">
        <v>107</v>
      </c>
      <c r="D31" s="4"/>
      <c r="E31" s="3" t="s">
        <v>108</v>
      </c>
      <c r="F31" s="4"/>
      <c r="G31" s="4"/>
      <c r="H31" s="11">
        <v>1</v>
      </c>
      <c r="I31" s="4"/>
      <c r="J31" s="3" t="s">
        <v>11</v>
      </c>
      <c r="K31" s="4"/>
      <c r="L31" s="4"/>
      <c r="M31" s="4"/>
      <c r="N31" s="4"/>
      <c r="O31" s="3" t="s">
        <v>17</v>
      </c>
      <c r="P31" s="4"/>
      <c r="Q31" s="19" t="s">
        <v>91</v>
      </c>
      <c r="R31" s="17"/>
      <c r="S31" s="19" t="str">
        <f>_xlfn.DISPIMG("ID_5E667F9B50274D1A880AE03FCED016D9",1)</f>
        <v>=DISPIMG("ID_5E667F9B50274D1A880AE03FCED016D9",1)</v>
      </c>
    </row>
    <row r="32" ht="62" customHeight="1" spans="1:19">
      <c r="A32" s="11">
        <v>30</v>
      </c>
      <c r="B32" s="4"/>
      <c r="C32" s="48"/>
      <c r="D32" s="48"/>
      <c r="E32" s="3" t="s">
        <v>109</v>
      </c>
      <c r="F32" s="4"/>
      <c r="G32" s="4"/>
      <c r="H32" s="11">
        <v>1</v>
      </c>
      <c r="I32" s="4"/>
      <c r="J32" s="3" t="s">
        <v>11</v>
      </c>
      <c r="K32" s="4"/>
      <c r="L32" s="4"/>
      <c r="M32" s="4"/>
      <c r="N32" s="4"/>
      <c r="O32" s="3" t="s">
        <v>17</v>
      </c>
      <c r="P32" s="4"/>
      <c r="Q32" s="19" t="s">
        <v>91</v>
      </c>
      <c r="R32" s="17"/>
      <c r="S32" s="19" t="str">
        <f>_xlfn.DISPIMG("ID_C7F6ECE5AD6A494591D386DF53879789",1)</f>
        <v>=DISPIMG("ID_C7F6ECE5AD6A494591D386DF53879789",1)</v>
      </c>
    </row>
    <row r="33" ht="62" customHeight="1" spans="1:19">
      <c r="A33" s="11">
        <v>31</v>
      </c>
      <c r="B33" s="4"/>
      <c r="C33" s="3" t="s">
        <v>110</v>
      </c>
      <c r="D33" s="4"/>
      <c r="E33" s="3" t="s">
        <v>111</v>
      </c>
      <c r="F33" s="4"/>
      <c r="G33" s="4"/>
      <c r="H33" s="11">
        <v>1</v>
      </c>
      <c r="I33" s="4"/>
      <c r="J33" s="3" t="s">
        <v>11</v>
      </c>
      <c r="K33" s="4"/>
      <c r="L33" s="4"/>
      <c r="M33" s="4"/>
      <c r="N33" s="4"/>
      <c r="O33" s="3" t="s">
        <v>17</v>
      </c>
      <c r="P33" s="4"/>
      <c r="Q33" s="19" t="s">
        <v>91</v>
      </c>
      <c r="R33" s="17"/>
      <c r="S33" s="19" t="str">
        <f>_xlfn.DISPIMG("ID_B067C91AA2274C1E86143C0B4F28C854",1)</f>
        <v>=DISPIMG("ID_B067C91AA2274C1E86143C0B4F28C854",1)</v>
      </c>
    </row>
    <row r="34" ht="62" customHeight="1" spans="1:19">
      <c r="A34" s="11">
        <v>32</v>
      </c>
      <c r="B34" s="4"/>
      <c r="C34" s="3" t="s">
        <v>112</v>
      </c>
      <c r="D34" s="4"/>
      <c r="E34" s="3" t="s">
        <v>113</v>
      </c>
      <c r="F34" s="4"/>
      <c r="G34" s="4"/>
      <c r="H34" s="11">
        <v>1</v>
      </c>
      <c r="I34" s="4"/>
      <c r="J34" s="3" t="s">
        <v>54</v>
      </c>
      <c r="K34" s="4"/>
      <c r="L34" s="4"/>
      <c r="M34" s="4"/>
      <c r="N34" s="4"/>
      <c r="O34" s="3" t="s">
        <v>17</v>
      </c>
      <c r="P34" s="4"/>
      <c r="Q34" s="19" t="s">
        <v>114</v>
      </c>
      <c r="R34" s="17"/>
      <c r="S34" s="19" t="str">
        <f>_xlfn.DISPIMG("ID_643F02D25ED84676A608432A2AE7F502",1)</f>
        <v>=DISPIMG("ID_643F02D25ED84676A608432A2AE7F502",1)</v>
      </c>
    </row>
    <row r="35" ht="62" customHeight="1" spans="1:19">
      <c r="A35" s="11">
        <v>33</v>
      </c>
      <c r="B35" s="4"/>
      <c r="C35" s="3" t="s">
        <v>115</v>
      </c>
      <c r="D35" s="4"/>
      <c r="E35" s="3" t="s">
        <v>116</v>
      </c>
      <c r="F35" s="4"/>
      <c r="G35" s="4"/>
      <c r="H35" s="11">
        <v>1</v>
      </c>
      <c r="I35" s="4"/>
      <c r="J35" s="3" t="s">
        <v>11</v>
      </c>
      <c r="K35" s="4"/>
      <c r="L35" s="4"/>
      <c r="M35" s="4"/>
      <c r="N35" s="4"/>
      <c r="O35" s="3" t="s">
        <v>17</v>
      </c>
      <c r="P35" s="4"/>
      <c r="Q35" s="19" t="s">
        <v>117</v>
      </c>
      <c r="R35" s="17"/>
      <c r="S35" s="19" t="str">
        <f>_xlfn.DISPIMG("ID_A224CD82AED8487DB748E073F7F2F398",1)</f>
        <v>=DISPIMG("ID_A224CD82AED8487DB748E073F7F2F398",1)</v>
      </c>
    </row>
    <row r="36" ht="62" customHeight="1" spans="1:19">
      <c r="A36" s="11">
        <v>34</v>
      </c>
      <c r="B36" s="4"/>
      <c r="C36" s="3" t="s">
        <v>118</v>
      </c>
      <c r="D36" s="4"/>
      <c r="E36" s="3" t="s">
        <v>119</v>
      </c>
      <c r="F36" s="4"/>
      <c r="G36" s="4"/>
      <c r="H36" s="11">
        <v>1</v>
      </c>
      <c r="I36" s="4"/>
      <c r="J36" s="3" t="s">
        <v>11</v>
      </c>
      <c r="K36" s="4"/>
      <c r="L36" s="4"/>
      <c r="M36" s="4"/>
      <c r="N36" s="4"/>
      <c r="O36" s="3" t="s">
        <v>17</v>
      </c>
      <c r="P36" s="4"/>
      <c r="Q36" s="19" t="s">
        <v>91</v>
      </c>
      <c r="R36" s="17"/>
      <c r="S36" s="19" t="str">
        <f>_xlfn.DISPIMG("ID_57B9CF1A5064442A8AB722B199E242DD",1)</f>
        <v>=DISPIMG("ID_57B9CF1A5064442A8AB722B199E242DD",1)</v>
      </c>
    </row>
    <row r="37" ht="62" customHeight="1" spans="1:19">
      <c r="A37" s="11">
        <v>35</v>
      </c>
      <c r="B37" s="4"/>
      <c r="C37" s="3" t="s">
        <v>120</v>
      </c>
      <c r="D37" s="4"/>
      <c r="E37" s="3" t="s">
        <v>121</v>
      </c>
      <c r="F37" s="4"/>
      <c r="G37" s="4"/>
      <c r="H37" s="11">
        <v>1</v>
      </c>
      <c r="I37" s="4"/>
      <c r="J37" s="3" t="s">
        <v>11</v>
      </c>
      <c r="K37" s="4"/>
      <c r="L37" s="4"/>
      <c r="M37" s="4"/>
      <c r="N37" s="4"/>
      <c r="O37" s="3" t="s">
        <v>17</v>
      </c>
      <c r="P37" s="4"/>
      <c r="Q37" s="19" t="s">
        <v>91</v>
      </c>
      <c r="R37" s="17"/>
      <c r="S37" s="19" t="str">
        <f>_xlfn.DISPIMG("ID_CA4EE248A4944A81B3E32F5B1D004CA8",1)</f>
        <v>=DISPIMG("ID_CA4EE248A4944A81B3E32F5B1D004CA8",1)</v>
      </c>
    </row>
    <row r="38" customHeight="1"/>
    <row r="45" customHeight="1"/>
    <row r="52" customHeight="1"/>
    <row r="59" customHeight="1"/>
    <row r="66" customHeight="1"/>
    <row r="73" customHeight="1"/>
    <row r="80" customHeight="1"/>
    <row r="87" customHeight="1"/>
    <row r="94" customHeight="1"/>
    <row r="101" customHeight="1"/>
    <row r="108" customHeight="1"/>
    <row r="115" customHeight="1"/>
    <row r="122" customHeight="1"/>
    <row r="129" customHeight="1"/>
    <row r="136" customHeight="1"/>
    <row r="143" customHeight="1"/>
    <row r="150" customHeight="1"/>
    <row r="157" customHeight="1"/>
    <row r="161" customHeight="1"/>
    <row r="165" customHeight="1"/>
    <row r="171" customHeight="1"/>
    <row r="177" customHeight="1"/>
    <row r="182" customHeight="1"/>
    <row r="188" customHeight="1"/>
    <row r="194" customHeight="1"/>
    <row r="200" customHeight="1"/>
    <row r="205" customHeight="1"/>
  </sheetData>
  <mergeCells count="253">
    <mergeCell ref="A1:S1"/>
    <mergeCell ref="A2:B2"/>
    <mergeCell ref="C2:D2"/>
    <mergeCell ref="E2:G2"/>
    <mergeCell ref="H2:I2"/>
    <mergeCell ref="J2:N2"/>
    <mergeCell ref="O2:P2"/>
    <mergeCell ref="Q2:R2"/>
    <mergeCell ref="A3:B3"/>
    <mergeCell ref="C3:D3"/>
    <mergeCell ref="E3:G3"/>
    <mergeCell ref="H3:I3"/>
    <mergeCell ref="J3:N3"/>
    <mergeCell ref="O3:P3"/>
    <mergeCell ref="Q3:R3"/>
    <mergeCell ref="A4:B4"/>
    <mergeCell ref="C4:D4"/>
    <mergeCell ref="E4:G4"/>
    <mergeCell ref="H4:I4"/>
    <mergeCell ref="J4:N4"/>
    <mergeCell ref="O4:P4"/>
    <mergeCell ref="Q4:R4"/>
    <mergeCell ref="A5:B5"/>
    <mergeCell ref="C5:D5"/>
    <mergeCell ref="E5:G5"/>
    <mergeCell ref="H5:I5"/>
    <mergeCell ref="J5:N5"/>
    <mergeCell ref="O5:P5"/>
    <mergeCell ref="Q5:R5"/>
    <mergeCell ref="A6:B6"/>
    <mergeCell ref="C6:D6"/>
    <mergeCell ref="E6:G6"/>
    <mergeCell ref="H6:I6"/>
    <mergeCell ref="J6:N6"/>
    <mergeCell ref="O6:P6"/>
    <mergeCell ref="Q6:R6"/>
    <mergeCell ref="A7:B7"/>
    <mergeCell ref="C7:D7"/>
    <mergeCell ref="E7:G7"/>
    <mergeCell ref="H7:I7"/>
    <mergeCell ref="J7:N7"/>
    <mergeCell ref="O7:P7"/>
    <mergeCell ref="Q7:R7"/>
    <mergeCell ref="A8:B8"/>
    <mergeCell ref="C8:D8"/>
    <mergeCell ref="E8:G8"/>
    <mergeCell ref="H8:I8"/>
    <mergeCell ref="J8:N8"/>
    <mergeCell ref="O8:P8"/>
    <mergeCell ref="Q8:R8"/>
    <mergeCell ref="A9:B9"/>
    <mergeCell ref="C9:D9"/>
    <mergeCell ref="E9:G9"/>
    <mergeCell ref="H9:I9"/>
    <mergeCell ref="J9:N9"/>
    <mergeCell ref="O9:P9"/>
    <mergeCell ref="Q9:R9"/>
    <mergeCell ref="A10:B10"/>
    <mergeCell ref="C10:D10"/>
    <mergeCell ref="E10:G10"/>
    <mergeCell ref="H10:I10"/>
    <mergeCell ref="J10:N10"/>
    <mergeCell ref="O10:P10"/>
    <mergeCell ref="Q10:R10"/>
    <mergeCell ref="A11:B11"/>
    <mergeCell ref="C11:D11"/>
    <mergeCell ref="E11:G11"/>
    <mergeCell ref="H11:I11"/>
    <mergeCell ref="J11:N11"/>
    <mergeCell ref="O11:P11"/>
    <mergeCell ref="Q11:R11"/>
    <mergeCell ref="A12:B12"/>
    <mergeCell ref="C12:D12"/>
    <mergeCell ref="E12:G12"/>
    <mergeCell ref="H12:I12"/>
    <mergeCell ref="J12:N12"/>
    <mergeCell ref="O12:P12"/>
    <mergeCell ref="Q12:R12"/>
    <mergeCell ref="A13:B13"/>
    <mergeCell ref="C13:D13"/>
    <mergeCell ref="E13:G13"/>
    <mergeCell ref="H13:I13"/>
    <mergeCell ref="J13:N13"/>
    <mergeCell ref="O13:P13"/>
    <mergeCell ref="Q13:R13"/>
    <mergeCell ref="A14:B14"/>
    <mergeCell ref="C14:D14"/>
    <mergeCell ref="E14:G14"/>
    <mergeCell ref="H14:I14"/>
    <mergeCell ref="J14:N14"/>
    <mergeCell ref="O14:P14"/>
    <mergeCell ref="Q14:R14"/>
    <mergeCell ref="A15:B15"/>
    <mergeCell ref="C15:D15"/>
    <mergeCell ref="E15:G15"/>
    <mergeCell ref="H15:I15"/>
    <mergeCell ref="J15:N15"/>
    <mergeCell ref="O15:P15"/>
    <mergeCell ref="Q15:R15"/>
    <mergeCell ref="A16:B16"/>
    <mergeCell ref="C16:D16"/>
    <mergeCell ref="E16:G16"/>
    <mergeCell ref="H16:I16"/>
    <mergeCell ref="J16:N16"/>
    <mergeCell ref="O16:P16"/>
    <mergeCell ref="Q16:R16"/>
    <mergeCell ref="A17:B17"/>
    <mergeCell ref="C17:D17"/>
    <mergeCell ref="E17:G17"/>
    <mergeCell ref="H17:I17"/>
    <mergeCell ref="J17:N17"/>
    <mergeCell ref="O17:P17"/>
    <mergeCell ref="Q17:R17"/>
    <mergeCell ref="A18:B18"/>
    <mergeCell ref="C18:D18"/>
    <mergeCell ref="E18:G18"/>
    <mergeCell ref="H18:I18"/>
    <mergeCell ref="J18:N18"/>
    <mergeCell ref="O18:P18"/>
    <mergeCell ref="Q18:R18"/>
    <mergeCell ref="A19:B19"/>
    <mergeCell ref="C19:D19"/>
    <mergeCell ref="E19:G19"/>
    <mergeCell ref="H19:I19"/>
    <mergeCell ref="J19:N19"/>
    <mergeCell ref="O19:P19"/>
    <mergeCell ref="Q19:R19"/>
    <mergeCell ref="A20:B20"/>
    <mergeCell ref="C20:D20"/>
    <mergeCell ref="E20:G20"/>
    <mergeCell ref="H20:I20"/>
    <mergeCell ref="J20:N20"/>
    <mergeCell ref="O20:P20"/>
    <mergeCell ref="Q20:R20"/>
    <mergeCell ref="A21:B21"/>
    <mergeCell ref="C21:D21"/>
    <mergeCell ref="E21:G21"/>
    <mergeCell ref="H21:I21"/>
    <mergeCell ref="J21:N21"/>
    <mergeCell ref="O21:P21"/>
    <mergeCell ref="Q21:R21"/>
    <mergeCell ref="A22:B22"/>
    <mergeCell ref="C22:D22"/>
    <mergeCell ref="E22:G22"/>
    <mergeCell ref="H22:I22"/>
    <mergeCell ref="J22:N22"/>
    <mergeCell ref="O22:P22"/>
    <mergeCell ref="Q22:R22"/>
    <mergeCell ref="A23:B23"/>
    <mergeCell ref="C23:D23"/>
    <mergeCell ref="E23:G23"/>
    <mergeCell ref="H23:I23"/>
    <mergeCell ref="J23:N23"/>
    <mergeCell ref="O23:P23"/>
    <mergeCell ref="Q23:R23"/>
    <mergeCell ref="A24:B24"/>
    <mergeCell ref="C24:D24"/>
    <mergeCell ref="E24:G24"/>
    <mergeCell ref="H24:I24"/>
    <mergeCell ref="J24:N24"/>
    <mergeCell ref="O24:P24"/>
    <mergeCell ref="Q24:R24"/>
    <mergeCell ref="A25:B25"/>
    <mergeCell ref="C25:D25"/>
    <mergeCell ref="E25:G25"/>
    <mergeCell ref="H25:I25"/>
    <mergeCell ref="J25:N25"/>
    <mergeCell ref="O25:P25"/>
    <mergeCell ref="Q25:R25"/>
    <mergeCell ref="A26:B26"/>
    <mergeCell ref="C26:D26"/>
    <mergeCell ref="E26:G26"/>
    <mergeCell ref="H26:I26"/>
    <mergeCell ref="J26:N26"/>
    <mergeCell ref="O26:P26"/>
    <mergeCell ref="Q26:R26"/>
    <mergeCell ref="A27:B27"/>
    <mergeCell ref="C27:D27"/>
    <mergeCell ref="E27:G27"/>
    <mergeCell ref="H27:I27"/>
    <mergeCell ref="J27:N27"/>
    <mergeCell ref="O27:P27"/>
    <mergeCell ref="Q27:R27"/>
    <mergeCell ref="A28:B28"/>
    <mergeCell ref="C28:D28"/>
    <mergeCell ref="E28:G28"/>
    <mergeCell ref="H28:I28"/>
    <mergeCell ref="J28:N28"/>
    <mergeCell ref="O28:P28"/>
    <mergeCell ref="Q28:R28"/>
    <mergeCell ref="A29:B29"/>
    <mergeCell ref="C29:D29"/>
    <mergeCell ref="E29:G29"/>
    <mergeCell ref="H29:I29"/>
    <mergeCell ref="J29:N29"/>
    <mergeCell ref="O29:P29"/>
    <mergeCell ref="Q29:R29"/>
    <mergeCell ref="A30:B30"/>
    <mergeCell ref="C30:D30"/>
    <mergeCell ref="E30:G30"/>
    <mergeCell ref="H30:I30"/>
    <mergeCell ref="J30:N30"/>
    <mergeCell ref="O30:P30"/>
    <mergeCell ref="Q30:R30"/>
    <mergeCell ref="A31:B31"/>
    <mergeCell ref="C31:D31"/>
    <mergeCell ref="E31:G31"/>
    <mergeCell ref="H31:I31"/>
    <mergeCell ref="J31:N31"/>
    <mergeCell ref="O31:P31"/>
    <mergeCell ref="Q31:R31"/>
    <mergeCell ref="A32:B32"/>
    <mergeCell ref="C32:D32"/>
    <mergeCell ref="E32:G32"/>
    <mergeCell ref="H32:I32"/>
    <mergeCell ref="J32:N32"/>
    <mergeCell ref="O32:P32"/>
    <mergeCell ref="Q32:R32"/>
    <mergeCell ref="A33:B33"/>
    <mergeCell ref="C33:D33"/>
    <mergeCell ref="E33:G33"/>
    <mergeCell ref="H33:I33"/>
    <mergeCell ref="J33:N33"/>
    <mergeCell ref="O33:P33"/>
    <mergeCell ref="Q33:R33"/>
    <mergeCell ref="A34:B34"/>
    <mergeCell ref="C34:D34"/>
    <mergeCell ref="E34:G34"/>
    <mergeCell ref="H34:I34"/>
    <mergeCell ref="J34:N34"/>
    <mergeCell ref="O34:P34"/>
    <mergeCell ref="Q34:R34"/>
    <mergeCell ref="A35:B35"/>
    <mergeCell ref="C35:D35"/>
    <mergeCell ref="E35:G35"/>
    <mergeCell ref="H35:I35"/>
    <mergeCell ref="J35:N35"/>
    <mergeCell ref="O35:P35"/>
    <mergeCell ref="Q35:R35"/>
    <mergeCell ref="A36:B36"/>
    <mergeCell ref="C36:D36"/>
    <mergeCell ref="E36:G36"/>
    <mergeCell ref="H36:I36"/>
    <mergeCell ref="J36:N36"/>
    <mergeCell ref="O36:P36"/>
    <mergeCell ref="Q36:R36"/>
    <mergeCell ref="A37:B37"/>
    <mergeCell ref="C37:D37"/>
    <mergeCell ref="E37:G37"/>
    <mergeCell ref="H37:I37"/>
    <mergeCell ref="J37:N37"/>
    <mergeCell ref="O37:P37"/>
    <mergeCell ref="Q37:R3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Pone</cp:lastModifiedBy>
  <dcterms:created xsi:type="dcterms:W3CDTF">2026-07-08T16:53:00Z</dcterms:created>
  <dcterms:modified xsi:type="dcterms:W3CDTF">2026-09-10T10:02:17Z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2026-07-08T08:53:05Z</vt:filetime>
  </property>
  <property fmtid="{D5CDD505-2E9C-101B-9397-08002B2CF9AE}" pid="4" name="UsrData">
    <vt:lpwstr>6a4e0fe9159852001fcfb3cewl</vt:lpwstr>
  </property>
  <property fmtid="{D5CDD505-2E9C-101B-9397-08002B2CF9AE}" pid="5" name="ICV">
    <vt:lpwstr>3A11A98850834B808930868717B825C9_13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